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lhchnhs-my.sharepoint.com/personal/manoj_kuduvalli_lhch_nhs_uk/Documents/Consultant/Medical Director/Board Reports/Mortality/2024 - 25/Board in Public/Learning from Deaths/"/>
    </mc:Choice>
  </mc:AlternateContent>
  <xr:revisionPtr revIDLastSave="1" documentId="13_ncr:1_{8BB679A6-1679-48A9-9660-544975643A4B}" xr6:coauthVersionLast="47" xr6:coauthVersionMax="47" xr10:uidLastSave="{5C7C1C55-0D8C-4E10-A4DB-E8F259FFD7FF}"/>
  <bookViews>
    <workbookView xWindow="28680" yWindow="-120" windowWidth="29040" windowHeight="15840"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s="1"/>
  <c r="CK90" i="1"/>
  <c r="DI102" i="1"/>
  <c r="CL90" i="1"/>
  <c r="CJ91" i="1"/>
  <c r="DH103" i="1" s="1"/>
  <c r="CK91" i="1"/>
  <c r="DI103" i="1"/>
  <c r="CL91" i="1"/>
  <c r="DJ103" i="1"/>
  <c r="CJ92" i="1"/>
  <c r="DH104" i="1" s="1"/>
  <c r="CK92" i="1"/>
  <c r="DI104" i="1"/>
  <c r="CL92" i="1"/>
  <c r="DJ104" i="1"/>
  <c r="CJ93" i="1"/>
  <c r="DH105" i="1" s="1"/>
  <c r="CK93" i="1"/>
  <c r="CL93" i="1"/>
  <c r="DJ105" i="1"/>
  <c r="CJ94" i="1"/>
  <c r="DH106" i="1" s="1"/>
  <c r="CK94" i="1"/>
  <c r="DI106" i="1"/>
  <c r="CL94" i="1"/>
  <c r="DJ106" i="1"/>
  <c r="CJ95" i="1"/>
  <c r="DH107" i="1" s="1"/>
  <c r="CK95" i="1"/>
  <c r="DI107" i="1"/>
  <c r="CL95" i="1"/>
  <c r="DJ107" i="1"/>
  <c r="CJ96" i="1"/>
  <c r="DH108" i="1" s="1"/>
  <c r="CK96" i="1"/>
  <c r="DI108" i="1"/>
  <c r="CL96" i="1"/>
  <c r="DJ108" i="1"/>
  <c r="CJ97" i="1"/>
  <c r="DH109" i="1" s="1"/>
  <c r="CK97" i="1"/>
  <c r="DI109" i="1"/>
  <c r="CL97" i="1"/>
  <c r="DJ109" i="1"/>
  <c r="CJ98" i="1"/>
  <c r="DH110" i="1" s="1"/>
  <c r="CK98" i="1"/>
  <c r="DI110" i="1"/>
  <c r="CL98" i="1"/>
  <c r="CJ99" i="1"/>
  <c r="DH111" i="1" s="1"/>
  <c r="CK99" i="1"/>
  <c r="DI111" i="1"/>
  <c r="CL99" i="1"/>
  <c r="DJ111" i="1"/>
  <c r="CJ100" i="1"/>
  <c r="DH112" i="1" s="1"/>
  <c r="CK100" i="1"/>
  <c r="DI112" i="1"/>
  <c r="CL100" i="1"/>
  <c r="DJ112" i="1"/>
  <c r="CJ101" i="1"/>
  <c r="DH113" i="1" s="1"/>
  <c r="CK101" i="1"/>
  <c r="DI113" i="1"/>
  <c r="CL101" i="1"/>
  <c r="DJ113" i="1"/>
  <c r="CJ102" i="1"/>
  <c r="DH114" i="1" s="1"/>
  <c r="CK102" i="1"/>
  <c r="DI114" i="1"/>
  <c r="CL102" i="1"/>
  <c r="DJ114" i="1"/>
  <c r="CJ103" i="1"/>
  <c r="DH115" i="1" s="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Z98"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P35" i="8" s="1"/>
  <c r="BA89" i="1"/>
  <c r="BY92" i="1"/>
  <c r="BB89" i="1"/>
  <c r="BZ92" i="1" s="1"/>
  <c r="AZ90" i="1"/>
  <c r="BX93" i="1" s="1"/>
  <c r="BA90" i="1"/>
  <c r="BY93" i="1" s="1"/>
  <c r="BB90" i="1"/>
  <c r="BZ93" i="1" s="1"/>
  <c r="AZ91" i="1"/>
  <c r="BX94" i="1" s="1"/>
  <c r="BA91" i="1"/>
  <c r="BY94" i="1" s="1"/>
  <c r="BB91" i="1"/>
  <c r="BZ94" i="1" s="1"/>
  <c r="AZ92" i="1"/>
  <c r="BX95" i="1" s="1"/>
  <c r="BA92" i="1"/>
  <c r="BY95" i="1"/>
  <c r="BB92" i="1"/>
  <c r="BZ95" i="1" s="1"/>
  <c r="AZ93" i="1"/>
  <c r="BX96" i="1" s="1"/>
  <c r="BA93" i="1"/>
  <c r="BY96" i="1" s="1"/>
  <c r="BB93" i="1"/>
  <c r="BZ96" i="1" s="1"/>
  <c r="AZ94" i="1"/>
  <c r="BX97" i="1" s="1"/>
  <c r="BA94" i="1"/>
  <c r="BY97" i="1" s="1"/>
  <c r="BB94" i="1"/>
  <c r="BZ97" i="1" s="1"/>
  <c r="AZ95" i="1"/>
  <c r="BX98" i="1" s="1"/>
  <c r="BA95" i="1"/>
  <c r="BY98" i="1" s="1"/>
  <c r="BB95" i="1"/>
  <c r="R37" i="8" s="1"/>
  <c r="AZ96" i="1"/>
  <c r="BX99" i="1" s="1"/>
  <c r="BA96" i="1"/>
  <c r="BY99" i="1" s="1"/>
  <c r="BB96" i="1"/>
  <c r="BZ99" i="1" s="1"/>
  <c r="AZ97" i="1"/>
  <c r="BX100" i="1" s="1"/>
  <c r="BA97" i="1"/>
  <c r="BY100" i="1"/>
  <c r="BB97" i="1"/>
  <c r="BZ100" i="1" s="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c r="AW94" i="1"/>
  <c r="BU97" i="1" s="1"/>
  <c r="AX94" i="1"/>
  <c r="BV97" i="1" s="1"/>
  <c r="AY94" i="1"/>
  <c r="BW97" i="1" s="1"/>
  <c r="BC94" i="1"/>
  <c r="BD94" i="1"/>
  <c r="BE94" i="1"/>
  <c r="BF94" i="1"/>
  <c r="BG94" i="1"/>
  <c r="BH94" i="1"/>
  <c r="BI94" i="1"/>
  <c r="BJ94" i="1"/>
  <c r="BK94" i="1"/>
  <c r="BL94" i="1"/>
  <c r="BM94" i="1"/>
  <c r="BN94" i="1"/>
  <c r="AR95" i="1"/>
  <c r="BP98" i="1"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s="1"/>
  <c r="AT96" i="1"/>
  <c r="BR99" i="1" s="1"/>
  <c r="AU96" i="1"/>
  <c r="BS99" i="1"/>
  <c r="AV96" i="1"/>
  <c r="BT99" i="1" s="1"/>
  <c r="AW96" i="1"/>
  <c r="BU99" i="1" s="1"/>
  <c r="AX96" i="1"/>
  <c r="BV99" i="1" s="1"/>
  <c r="AY96" i="1"/>
  <c r="BW99" i="1" s="1"/>
  <c r="BC96" i="1"/>
  <c r="BD96" i="1"/>
  <c r="BE96" i="1"/>
  <c r="BF96" i="1"/>
  <c r="BG96" i="1"/>
  <c r="BH96" i="1"/>
  <c r="BI96" i="1"/>
  <c r="BJ96" i="1"/>
  <c r="BK96" i="1"/>
  <c r="BL96" i="1"/>
  <c r="BM96" i="1"/>
  <c r="BN96" i="1"/>
  <c r="AR97" i="1"/>
  <c r="BP100" i="1" s="1"/>
  <c r="AS97" i="1"/>
  <c r="BQ100" i="1" s="1"/>
  <c r="AT97" i="1"/>
  <c r="BR100" i="1" s="1"/>
  <c r="AU97" i="1"/>
  <c r="BS100" i="1" s="1"/>
  <c r="AV97" i="1"/>
  <c r="BT100" i="1" s="1"/>
  <c r="AW97" i="1"/>
  <c r="BU100" i="1" s="1"/>
  <c r="AX97" i="1"/>
  <c r="BV100" i="1" s="1"/>
  <c r="AY97" i="1"/>
  <c r="BW100" i="1" s="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s="1"/>
  <c r="AQ97" i="1"/>
  <c r="BO100" i="1" s="1"/>
  <c r="AQ95" i="1"/>
  <c r="BO98" i="1" s="1"/>
  <c r="AQ92" i="1"/>
  <c r="BO95" i="1" s="1"/>
  <c r="AQ94" i="1"/>
  <c r="BO97" i="1" s="1"/>
  <c r="AQ93" i="1"/>
  <c r="BO96" i="1" s="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s="1"/>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Z21" i="8" s="1"/>
  <c r="BQ47" i="1"/>
  <c r="O20" i="8"/>
  <c r="BP47" i="1"/>
  <c r="N20" i="8"/>
  <c r="BO47" i="1"/>
  <c r="BP44" i="1"/>
  <c r="N19" i="8"/>
  <c r="BQ44" i="1"/>
  <c r="O19" i="8"/>
  <c r="AB19" i="8" s="1"/>
  <c r="BO44" i="1"/>
  <c r="M19" i="8"/>
  <c r="BP41" i="1"/>
  <c r="N18" i="8"/>
  <c r="O17" i="8"/>
  <c r="BP38" i="1"/>
  <c r="N17" i="8"/>
  <c r="AA17" i="8" s="1"/>
  <c r="BO38" i="1"/>
  <c r="M17" i="8"/>
  <c r="BQ35" i="1"/>
  <c r="O16" i="8"/>
  <c r="BP35" i="1"/>
  <c r="N16" i="8"/>
  <c r="BO35" i="1"/>
  <c r="M16" i="8"/>
  <c r="Z16" i="8" s="1"/>
  <c r="BQ32" i="1"/>
  <c r="O15" i="8"/>
  <c r="BO32" i="1"/>
  <c r="M15" i="8"/>
  <c r="BP32" i="1"/>
  <c r="N15" i="8"/>
  <c r="BQ23" i="1"/>
  <c r="O12" i="8"/>
  <c r="AB12" i="8" s="1"/>
  <c r="BO11" i="1"/>
  <c r="M8" i="8"/>
  <c r="BO14" i="1"/>
  <c r="M9" i="8"/>
  <c r="BO26" i="1"/>
  <c r="M13" i="8"/>
  <c r="BP29" i="1"/>
  <c r="N14" i="8"/>
  <c r="AA14" i="8" s="1"/>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Z10" i="8" s="1"/>
  <c r="O22" i="8"/>
  <c r="AB22" i="8" s="1"/>
  <c r="BX20" i="1"/>
  <c r="P11" i="8"/>
  <c r="AE11" i="8" s="1"/>
  <c r="BY32" i="1"/>
  <c r="Q15" i="8"/>
  <c r="AF15" i="8" s="1"/>
  <c r="Q9" i="8"/>
  <c r="AF9" i="8" s="1"/>
  <c r="O32" i="8"/>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8" i="8"/>
  <c r="M30" i="8"/>
  <c r="N40" i="8"/>
  <c r="N24" i="8"/>
  <c r="O42" i="8"/>
  <c r="O34" i="8"/>
  <c r="P44" i="8"/>
  <c r="P16" i="8"/>
  <c r="Q40" i="8"/>
  <c r="Q32" i="8"/>
  <c r="Q24" i="8"/>
  <c r="Q16" i="8"/>
  <c r="R40" i="8"/>
  <c r="R32" i="8"/>
  <c r="R24" i="8"/>
  <c r="R16" i="8"/>
  <c r="M45" i="8"/>
  <c r="M29" i="8"/>
  <c r="N47" i="8"/>
  <c r="N39" i="8"/>
  <c r="N23" i="8"/>
  <c r="O41" i="8"/>
  <c r="O33" i="8"/>
  <c r="P43" i="8"/>
  <c r="P27" i="8"/>
  <c r="P21" i="8"/>
  <c r="Q47" i="8"/>
  <c r="Q39" i="8"/>
  <c r="Q31" i="8"/>
  <c r="Q23" i="8"/>
  <c r="R47" i="8"/>
  <c r="R39" i="8"/>
  <c r="R31" i="8"/>
  <c r="R23" i="8"/>
  <c r="M43" i="8"/>
  <c r="M35" i="8"/>
  <c r="N45" i="8"/>
  <c r="O47" i="8"/>
  <c r="O39" i="8"/>
  <c r="O31" i="8"/>
  <c r="O23" i="8"/>
  <c r="P41" i="8"/>
  <c r="P33" i="8"/>
  <c r="P20" i="8"/>
  <c r="Q45" i="8"/>
  <c r="Q37" i="8"/>
  <c r="Q29" i="8"/>
  <c r="Q21" i="8"/>
  <c r="R45" i="8"/>
  <c r="R29" i="8"/>
  <c r="R21" i="8"/>
  <c r="M42" i="8"/>
  <c r="M34" i="8"/>
  <c r="Z34" i="8" s="1"/>
  <c r="M26" i="8"/>
  <c r="N44" i="8"/>
  <c r="N28" i="8"/>
  <c r="O46" i="8"/>
  <c r="O38" i="8"/>
  <c r="O30" i="8"/>
  <c r="P40" i="8"/>
  <c r="P32" i="8"/>
  <c r="Q44" i="8"/>
  <c r="Q36" i="8"/>
  <c r="Q28" i="8"/>
  <c r="Q20" i="8"/>
  <c r="R44" i="8"/>
  <c r="R36" i="8"/>
  <c r="R28" i="8"/>
  <c r="R20" i="8"/>
  <c r="M41" i="8"/>
  <c r="M33" i="8"/>
  <c r="N43" i="8"/>
  <c r="O45" i="8"/>
  <c r="O37" i="8"/>
  <c r="O29" i="8"/>
  <c r="P47" i="8"/>
  <c r="P39" i="8"/>
  <c r="P23" i="8"/>
  <c r="P19" i="8"/>
  <c r="Q43" i="8"/>
  <c r="Q35" i="8"/>
  <c r="Q27" i="8"/>
  <c r="Q19" i="8"/>
  <c r="R43" i="8"/>
  <c r="R35" i="8"/>
  <c r="R27" i="8"/>
  <c r="R19" i="8"/>
  <c r="M40" i="8"/>
  <c r="N42" i="8"/>
  <c r="N34" i="8"/>
  <c r="O44" i="8"/>
  <c r="O28" i="8"/>
  <c r="P46" i="8"/>
  <c r="P38" i="8"/>
  <c r="P18" i="8"/>
  <c r="Q42" i="8"/>
  <c r="Q34" i="8"/>
  <c r="Q26" i="8"/>
  <c r="Q18" i="8"/>
  <c r="R42" i="8"/>
  <c r="R34" i="8"/>
  <c r="R26" i="8"/>
  <c r="M27" i="8"/>
  <c r="N26" i="8"/>
  <c r="O26" i="8"/>
  <c r="Y45" i="8"/>
  <c r="AA45" i="8"/>
  <c r="Y40" i="8"/>
  <c r="O25" i="8"/>
  <c r="M25" i="8"/>
  <c r="Y24" i="8"/>
  <c r="M24" i="8"/>
  <c r="P36" i="8" l="1"/>
  <c r="BX92" i="1"/>
  <c r="N37" i="8"/>
  <c r="AA37" i="8" s="1"/>
  <c r="AB23" i="8"/>
  <c r="Y37" i="8"/>
  <c r="Y16" i="8"/>
  <c r="AA40" i="8"/>
  <c r="AB28" i="8"/>
  <c r="Y32" i="8"/>
  <c r="AB38" i="8"/>
  <c r="Y35" i="8"/>
  <c r="Y21" i="8"/>
  <c r="Y10" i="8"/>
  <c r="AB39" i="8"/>
  <c r="Z45" i="8"/>
  <c r="AA28" i="8"/>
  <c r="Z39" i="8"/>
  <c r="AB32" i="8"/>
  <c r="Y13" i="8"/>
  <c r="AA34" i="8"/>
  <c r="AB26" i="8"/>
  <c r="M37" i="8"/>
  <c r="Z37" i="8" s="1"/>
  <c r="N36" i="8"/>
  <c r="AA36" i="8" s="1"/>
  <c r="N35" i="8"/>
  <c r="AA35" i="8" s="1"/>
  <c r="O36" i="8"/>
  <c r="AB36" i="8" s="1"/>
  <c r="E1" i="6"/>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25" i="8"/>
  <c r="AA46" i="8"/>
  <c r="AB37" i="8"/>
  <c r="Y39" i="8"/>
  <c r="Z35" i="8"/>
  <c r="Y36" i="8"/>
  <c r="AB43" i="8"/>
  <c r="Y14" i="8"/>
  <c r="Z47" i="8"/>
  <c r="AA13" i="8"/>
  <c r="AB11" i="8"/>
  <c r="Z19" i="8"/>
  <c r="Z22" i="8"/>
  <c r="AB31" i="8"/>
  <c r="Y26" i="8"/>
  <c r="Y38" i="8"/>
  <c r="Y27" i="8"/>
  <c r="AA38" i="8"/>
  <c r="Y46" i="8"/>
  <c r="Z38"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<sst xmlns="http://schemas.openxmlformats.org/spreadsheetml/2006/main" count="1094" uniqueCount="208">
  <si>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</si>
  <si>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</si>
  <si>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</si>
  <si>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</si>
  <si>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</si>
  <si>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</si>
  <si>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</si>
  <si>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</si>
  <si>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</si>
  <si>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</si>
  <si>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</si>
  <si>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</si>
  <si>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</si>
  <si>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</si>
  <si>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</si>
  <si>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</si>
  <si>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</si>
  <si>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</si>
  <si>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</si>
  <si>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</si>
  <si>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</si>
  <si>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</si>
  <si>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</si>
  <si>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</si>
  <si>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</si>
  <si>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</si>
  <si>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</si>
  <si>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</si>
  <si>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</si>
  <si>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</si>
  <si>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</si>
  <si>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</si>
  <si>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</si>
  <si>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</si>
  <si>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</si>
  <si>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</si>
  <si>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</si>
  <si>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</si>
  <si>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</si>
  <si>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</si>
  <si>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</si>
  <si>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</si>
  <si>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</si>
  <si>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</si>
  <si>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</si>
  <si>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</si>
  <si>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</si>
  <si>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</si>
  <si>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</si>
  <si>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</si>
  <si>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</si>
  <si>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</si>
  <si>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</si>
  <si>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</si>
  <si>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</si>
  <si>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</si>
  <si>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</si>
  <si>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</si>
  <si>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</si>
  <si>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</si>
  <si>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</si>
  <si>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</si>
  <si>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</si>
  <si>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</si>
  <si>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</si>
  <si>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</si>
  <si>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</si>
  <si>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</si>
  <si>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</si>
  <si>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</si>
  <si>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</si>
  <si>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</si>
  <si>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</si>
  <si>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</si>
  <si>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</si>
  <si>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</si>
  <si>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</si>
  <si>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</si>
  <si>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</si>
  <si>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</si>
  <si>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</si>
  <si>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</si>
  <si>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</si>
  <si>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</si>
  <si>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</si>
  <si>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</si>
  <si>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</si>
  <si>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</si>
  <si>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</si>
  <si>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</si>
  <si>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</si>
  <si>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</si>
  <si>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</si>
  <si>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</si>
  <si>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</si>
  <si>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</si>
  <si>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</si>
  <si>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</si>
  <si>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</si>
  <si>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</si>
  <si>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</si>
  <si>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</si>
  <si>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</si>
  <si>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</si>
  <si>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</si>
  <si>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</si>
  <si>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</si>
  <si>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</si>
  <si>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</si>
  <si>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</si>
  <si>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</si>
  <si>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</si>
  <si>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</si>
  <si>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</si>
  <si>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</si>
  <si>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</si>
  <si>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</si>
  <si>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</si>
  <si>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</si>
  <si>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</si>
  <si>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</si>
  <si>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</si>
  <si>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</si>
  <si>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</si>
  <si>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</si>
  <si>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</si>
  <si>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</si>
  <si>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</si>
  <si>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</si>
  <si>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</si>
  <si>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</si>
  <si>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</si>
  <si>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</si>
  <si>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</si>
  <si>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</si>
  <si>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</si>
  <si>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</si>
  <si>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</si>
  <si>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</si>
  <si>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</si>
  <si>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</si>
  <si>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</si>
  <si>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</si>
  <si>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</si>
  <si>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</si>
  <si>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</si>
  <si>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</si>
  <si>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</si>
  <si>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</si>
  <si>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</si>
  <si>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</si>
  <si>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</si>
  <si>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</si>
  <si>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</si>
  <si>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</si>
  <si>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</si>
  <si>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</si>
  <si>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</si>
  <si>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</si>
  <si>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</si>
  <si>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</si>
  <si>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</si>
  <si>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</si>
  <si>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</si>
  <si>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</si>
  <si>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</si>
  <si>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</si>
  <si>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</si>
  <si>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</si>
  <si>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</si>
  <si>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</si>
  <si>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</si>
  <si>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</si>
  <si>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</si>
  <si>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</si>
  <si>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</si>
  <si>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</si>
  <si>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</si>
  <si>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</si>
  <si>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</si>
  <si>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</si>
  <si>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</si>
  <si>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</si>
  <si>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</si>
  <si>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</si>
  <si>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</si>
  <si>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</si>
  <si>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</si>
  <si>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</si>
  <si>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</si>
  <si>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</si>
  <si>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</si>
  <si>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</si>
  <si>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</si>
  <si>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</si>
  <si>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</si>
  <si>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</si>
  <si>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</si>
  <si>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</si>
  <si>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</si>
  <si>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</si>
  <si>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</si>
  <si>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</si>
  <si>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</si>
  <si>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</si>
  <si>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</si>
  <si>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</si>
  <si>
    <t>Possibly avoidable but not very likely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</si>
</sst>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9" fillId="5" borderId="0" xfId="0" applyFont="1" applyFill="1" applyBorder="1" applyAlignment="1">
      <alignment horizontal="center" vertical="center"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strCache>
            </c:strRef>
          </c:cat>
          <c:val>
            <c:numRef>
              <c:f>[0]!totald</c:f>
              <c:numCache>
                <c:formatCode>General</c:formatCode>
                <c:ptCount val="30"/>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3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strCache>
              <c:extLst xmlns:c15="http://schemas.microsoft.com/office/drawing/2012/chart"/>
            </c:strRef>
          </c:cat>
          <c:val>
            <c:numRef>
              <c:f>[0]!totalr</c:f>
              <c:numCache>
                <c:formatCode>General</c:formatCode>
                <c:ptCount val="30"/>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44</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strCache>
            </c:strRef>
          </c:cat>
          <c:val>
            <c:numRef>
              <c:f>[0]!totala</c:f>
              <c:numCache>
                <c:formatCode>General</c:formatCode>
                <c:ptCount val="30"/>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pt idx="28">
                  <c:v>1</c:v>
                </c:pt>
                <c:pt idx="29">
                  <c:v>#N/A</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14</c:v>
                </c:pt>
                <c:pt idx="1">
                  <c:v>48</c:v>
                </c:pt>
                <c:pt idx="2">
                  <c:v>100</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0.9285714285714286</c:v>
                </c:pt>
                <c:pt idx="1">
                  <c:v>0.91666666666666663</c:v>
                </c:pt>
                <c:pt idx="2">
                  <c:v>0.96</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0.01</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67</v>
      </c>
      <c r="I1" s="8"/>
    </row>
    <row r="4" spans="1:9" ht="33.75" customHeight="1" x14ac:dyDescent="0.25"/>
    <row r="5" spans="1:9" ht="15.75" thickBot="1" x14ac:dyDescent="0.3"/>
    <row r="6" spans="1:9" ht="46.5" customHeight="1" thickBot="1" x14ac:dyDescent="0.3">
      <c r="D6" s="164" t="s">
        <v>75</v>
      </c>
      <c r="E6" s="249" t="s">
        <v>206</v>
      </c>
      <c r="F6" s="250"/>
      <c r="G6" s="20"/>
      <c r="H6" s="5"/>
    </row>
    <row r="7" spans="1:9" ht="15.75" thickBot="1" x14ac:dyDescent="0.3">
      <c r="D7" s="163"/>
      <c r="G7" s="5"/>
      <c r="H7" s="5"/>
    </row>
    <row r="8" spans="1:9" ht="43.5" customHeight="1" thickBot="1" x14ac:dyDescent="0.3">
      <c r="D8" s="164" t="s">
        <v>79</v>
      </c>
      <c r="E8" s="249" t="s">
        <v>112</v>
      </c>
      <c r="F8" s="250"/>
      <c r="G8" s="20"/>
      <c r="H8" s="5"/>
    </row>
    <row r="9" spans="1:9" ht="15.75" thickBot="1" x14ac:dyDescent="0.3">
      <c r="D9" s="163"/>
      <c r="G9" s="5"/>
      <c r="H9" s="5"/>
    </row>
    <row r="10" spans="1:9" ht="45.75" customHeight="1" thickBot="1" x14ac:dyDescent="0.3">
      <c r="A10" s="4"/>
      <c r="D10" s="164" t="s">
        <v>5</v>
      </c>
      <c r="E10" s="249" t="s">
        <v>17</v>
      </c>
      <c r="F10" s="250"/>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76</v>
      </c>
      <c r="G15" s="5"/>
      <c r="H15" s="5"/>
    </row>
    <row r="16" spans="1:9" x14ac:dyDescent="0.25">
      <c r="A16" s="4" t="s">
        <v>53</v>
      </c>
      <c r="G16" s="5"/>
      <c r="H16" s="5"/>
    </row>
    <row r="17" spans="1:8" x14ac:dyDescent="0.25">
      <c r="A17" s="4" t="s">
        <v>54</v>
      </c>
      <c r="G17" s="5"/>
      <c r="H17" s="5"/>
    </row>
    <row r="18" spans="1:8" x14ac:dyDescent="0.25">
      <c r="A18" s="4" t="s">
        <v>77</v>
      </c>
      <c r="G18" s="5"/>
      <c r="H18" s="5"/>
    </row>
    <row r="19" spans="1:8" x14ac:dyDescent="0.25">
      <c r="A19" s="4" t="s">
        <v>78</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201</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67</v>
      </c>
      <c r="H1" s="8"/>
    </row>
    <row r="3" spans="1:12" ht="21" x14ac:dyDescent="0.35">
      <c r="B3" s="21" t="s">
        <v>25</v>
      </c>
    </row>
    <row r="4" spans="1:12" ht="118.5" customHeight="1" x14ac:dyDescent="0.25">
      <c r="B4" s="251" t="s">
        <v>204</v>
      </c>
      <c r="C4" s="252"/>
      <c r="D4" s="253"/>
      <c r="E4" s="23"/>
      <c r="F4" s="23"/>
      <c r="G4" s="23"/>
      <c r="H4" s="23"/>
      <c r="I4" s="23"/>
      <c r="J4" s="23"/>
      <c r="K4" s="23"/>
      <c r="L4" s="23"/>
    </row>
    <row r="5" spans="1:12" ht="33" customHeight="1" x14ac:dyDescent="0.25">
      <c r="B5" s="238" t="s">
        <v>202</v>
      </c>
      <c r="E5" s="5"/>
      <c r="F5" s="5"/>
      <c r="G5" s="5"/>
      <c r="H5" s="5"/>
      <c r="I5" s="5"/>
      <c r="J5" s="5"/>
      <c r="K5" s="5"/>
      <c r="L5" s="5"/>
    </row>
    <row r="6" spans="1:12" ht="26.25" customHeight="1" x14ac:dyDescent="0.35">
      <c r="B6" s="21" t="s">
        <v>27</v>
      </c>
    </row>
    <row r="7" spans="1:12" ht="6.75" customHeight="1" x14ac:dyDescent="0.35">
      <c r="C7" s="21"/>
    </row>
    <row r="8" spans="1:12" x14ac:dyDescent="0.25">
      <c r="B8" s="22" t="s">
        <v>70</v>
      </c>
      <c r="C8" s="22" t="s">
        <v>26</v>
      </c>
      <c r="D8" s="22" t="s">
        <v>28</v>
      </c>
    </row>
    <row r="9" spans="1:12" ht="24" customHeight="1" x14ac:dyDescent="0.25">
      <c r="B9" s="254" t="s">
        <v>191</v>
      </c>
      <c r="C9" s="255"/>
      <c r="D9" s="256"/>
    </row>
    <row r="10" spans="1:12" ht="141" customHeight="1" x14ac:dyDescent="0.25">
      <c r="B10" s="150">
        <v>1</v>
      </c>
      <c r="C10" s="24" t="s">
        <v>68</v>
      </c>
      <c r="D10" s="147" t="s">
        <v>194</v>
      </c>
    </row>
    <row r="11" spans="1:12" ht="48.75" customHeight="1" x14ac:dyDescent="0.25">
      <c r="B11" s="150">
        <v>2</v>
      </c>
      <c r="C11" s="25" t="s">
        <v>200</v>
      </c>
      <c r="D11" s="147" t="s">
        <v>186</v>
      </c>
    </row>
    <row r="12" spans="1:12" ht="231.75" customHeight="1" x14ac:dyDescent="0.25">
      <c r="B12" s="150">
        <v>3</v>
      </c>
      <c r="C12" s="25" t="s">
        <v>176</v>
      </c>
      <c r="D12" s="147" t="s">
        <v>198</v>
      </c>
    </row>
    <row r="13" spans="1:12" ht="24" customHeight="1" x14ac:dyDescent="0.25">
      <c r="B13" s="254" t="s">
        <v>192</v>
      </c>
      <c r="C13" s="255"/>
      <c r="D13" s="256"/>
    </row>
    <row r="14" spans="1:12" ht="103.5" customHeight="1" x14ac:dyDescent="0.25">
      <c r="B14" s="150">
        <v>4</v>
      </c>
      <c r="C14" s="24" t="s">
        <v>68</v>
      </c>
      <c r="D14" s="147" t="s">
        <v>193</v>
      </c>
    </row>
    <row r="15" spans="1:12" ht="55.5" customHeight="1" x14ac:dyDescent="0.25">
      <c r="B15" s="150">
        <v>5</v>
      </c>
      <c r="C15" s="25" t="s">
        <v>199</v>
      </c>
      <c r="D15" s="147" t="s">
        <v>195</v>
      </c>
    </row>
    <row r="16" spans="1:12" ht="69.75" customHeight="1" x14ac:dyDescent="0.25">
      <c r="B16" s="150">
        <v>6</v>
      </c>
      <c r="C16" s="25" t="s">
        <v>189</v>
      </c>
      <c r="D16" s="147" t="s">
        <v>196</v>
      </c>
    </row>
    <row r="18" spans="2:4" ht="21" x14ac:dyDescent="0.35">
      <c r="B18" s="21" t="s">
        <v>29</v>
      </c>
    </row>
    <row r="19" spans="2:4" ht="225" customHeight="1" x14ac:dyDescent="0.25">
      <c r="B19" s="251" t="s">
        <v>203</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5" zoomScale="80" zoomScaleNormal="80" workbookViewId="0">
      <selection activeCell="AJ40" sqref="AJ40"/>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September 2024-25</v>
      </c>
    </row>
    <row r="2" spans="1:49" s="26" customFormat="1" ht="48" customHeight="1" x14ac:dyDescent="0.25">
      <c r="B2" s="288" t="s">
        <v>205</v>
      </c>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89" t="s">
        <v>188</v>
      </c>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1"/>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57" t="s">
        <v>116</v>
      </c>
      <c r="C6" s="257"/>
      <c r="D6" s="257"/>
      <c r="E6" s="257"/>
      <c r="F6" s="257"/>
      <c r="G6" s="257"/>
      <c r="H6" s="257"/>
      <c r="I6" s="257"/>
      <c r="J6" s="257"/>
      <c r="K6" s="257"/>
      <c r="L6" s="257"/>
      <c r="M6" s="257"/>
      <c r="N6" s="257"/>
      <c r="O6" s="257"/>
      <c r="P6" s="161"/>
      <c r="Q6" s="171" t="s">
        <v>82</v>
      </c>
      <c r="R6" s="172"/>
      <c r="S6" s="174" t="s">
        <v>80</v>
      </c>
      <c r="T6" s="175" t="s">
        <v>76</v>
      </c>
      <c r="U6" s="175"/>
      <c r="V6" s="176" t="s">
        <v>122</v>
      </c>
      <c r="W6" s="173"/>
      <c r="X6" s="178"/>
      <c r="Y6" s="174" t="s">
        <v>81</v>
      </c>
      <c r="Z6" s="175"/>
      <c r="AA6" s="177"/>
      <c r="AB6" s="175" t="s">
        <v>112</v>
      </c>
      <c r="AC6" s="175"/>
      <c r="AD6" s="176" t="s">
        <v>123</v>
      </c>
      <c r="AE6" s="170"/>
    </row>
    <row r="7" spans="1:49" s="5" customFormat="1" ht="3" customHeight="1" x14ac:dyDescent="0.25">
      <c r="B7" s="257"/>
      <c r="C7" s="257"/>
      <c r="D7" s="257"/>
      <c r="E7" s="257"/>
      <c r="F7" s="257"/>
      <c r="G7" s="257"/>
      <c r="H7" s="257"/>
      <c r="I7" s="257"/>
      <c r="J7" s="257"/>
      <c r="K7" s="257"/>
      <c r="L7" s="257"/>
      <c r="M7" s="257"/>
      <c r="N7" s="257"/>
      <c r="O7" s="257"/>
      <c r="P7" s="161"/>
      <c r="Q7" s="169"/>
      <c r="R7" s="161"/>
      <c r="S7" s="1"/>
      <c r="T7" s="1"/>
      <c r="U7" s="1"/>
      <c r="V7" s="1"/>
      <c r="W7" s="1"/>
      <c r="X7" s="168"/>
      <c r="Z7" s="161"/>
      <c r="AA7" s="161"/>
      <c r="AB7" s="161"/>
      <c r="AC7" s="29"/>
    </row>
    <row r="8" spans="1:49" s="5" customFormat="1" ht="24.75" customHeight="1" x14ac:dyDescent="0.25">
      <c r="B8" s="257"/>
      <c r="C8" s="257"/>
      <c r="D8" s="257"/>
      <c r="E8" s="257"/>
      <c r="F8" s="257"/>
      <c r="G8" s="257"/>
      <c r="H8" s="257"/>
      <c r="I8" s="257"/>
      <c r="J8" s="257"/>
      <c r="K8" s="257"/>
      <c r="L8" s="257"/>
      <c r="M8" s="257"/>
      <c r="N8" s="257"/>
      <c r="O8" s="257"/>
      <c r="P8" s="161"/>
      <c r="Q8" s="169"/>
      <c r="U8" s="1"/>
      <c r="X8" s="1"/>
    </row>
    <row r="9" spans="1:49" ht="5.25" customHeight="1" x14ac:dyDescent="0.25"/>
    <row r="10" spans="1:49" s="3" customFormat="1" ht="60.75" customHeight="1" x14ac:dyDescent="0.25">
      <c r="A10" s="4"/>
      <c r="B10" s="262" t="s">
        <v>184</v>
      </c>
      <c r="C10" s="263"/>
      <c r="D10" s="263"/>
      <c r="E10" s="264"/>
      <c r="F10" s="148"/>
      <c r="G10" s="262" t="s">
        <v>3</v>
      </c>
      <c r="H10" s="263"/>
      <c r="I10" s="263"/>
      <c r="J10" s="264"/>
      <c r="K10" s="149"/>
      <c r="L10" s="265" t="s">
        <v>190</v>
      </c>
      <c r="M10" s="266"/>
      <c r="N10" s="266"/>
      <c r="O10" s="267"/>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60" t="s">
        <v>7</v>
      </c>
      <c r="E12" s="261"/>
      <c r="F12" s="5"/>
      <c r="G12" s="12" t="s">
        <v>11</v>
      </c>
      <c r="H12" s="9"/>
      <c r="I12" s="260" t="s">
        <v>7</v>
      </c>
      <c r="J12" s="261"/>
      <c r="L12" s="12" t="s">
        <v>11</v>
      </c>
      <c r="M12" s="9"/>
      <c r="N12" s="260" t="s">
        <v>7</v>
      </c>
      <c r="O12" s="261"/>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14</v>
      </c>
      <c r="C14" s="5"/>
      <c r="D14" s="258">
        <f>Workings!E32</f>
        <v>17</v>
      </c>
      <c r="E14" s="259"/>
      <c r="F14" s="5"/>
      <c r="G14" s="15">
        <f>Workings!E9</f>
        <v>13</v>
      </c>
      <c r="H14" s="5"/>
      <c r="I14" s="258">
        <f>Workings!E33</f>
        <v>16</v>
      </c>
      <c r="J14" s="259"/>
      <c r="L14" s="15">
        <f>Workings!E10</f>
        <v>0</v>
      </c>
      <c r="M14" s="5"/>
      <c r="N14" s="258">
        <f>Workings!E34</f>
        <v>0</v>
      </c>
      <c r="O14" s="259"/>
      <c r="AH14" s="5"/>
    </row>
    <row r="15" spans="1:49" ht="3.75" customHeight="1" x14ac:dyDescent="0.25">
      <c r="B15" s="13"/>
      <c r="C15" s="5"/>
      <c r="D15" s="5"/>
      <c r="E15" s="14"/>
      <c r="F15" s="5"/>
      <c r="G15" s="13"/>
      <c r="H15" s="5"/>
      <c r="I15" s="5"/>
      <c r="J15" s="14"/>
      <c r="L15" s="13"/>
      <c r="M15" s="5"/>
      <c r="N15" s="5"/>
      <c r="O15" s="14"/>
    </row>
    <row r="16" spans="1:49" x14ac:dyDescent="0.25">
      <c r="B16" s="12" t="s">
        <v>41</v>
      </c>
      <c r="C16" s="9"/>
      <c r="D16" s="260" t="s">
        <v>8</v>
      </c>
      <c r="E16" s="261"/>
      <c r="F16" s="5"/>
      <c r="G16" s="12" t="s">
        <v>41</v>
      </c>
      <c r="H16" s="9"/>
      <c r="I16" s="260" t="s">
        <v>8</v>
      </c>
      <c r="J16" s="261"/>
      <c r="L16" s="12" t="s">
        <v>41</v>
      </c>
      <c r="M16" s="9"/>
      <c r="N16" s="260" t="s">
        <v>8</v>
      </c>
      <c r="O16" s="261"/>
    </row>
    <row r="17" spans="2:31" ht="1.5" customHeight="1" x14ac:dyDescent="0.25">
      <c r="B17" s="13"/>
      <c r="C17" s="5"/>
      <c r="D17" s="5"/>
      <c r="E17" s="14"/>
      <c r="F17" s="5"/>
      <c r="G17" s="13"/>
      <c r="H17" s="5"/>
      <c r="I17" s="5"/>
      <c r="J17" s="14"/>
      <c r="L17" s="13"/>
      <c r="M17" s="5"/>
      <c r="N17" s="5"/>
      <c r="O17" s="14"/>
    </row>
    <row r="18" spans="2:31" x14ac:dyDescent="0.25">
      <c r="B18" s="134">
        <f>Workings!E44</f>
        <v>48</v>
      </c>
      <c r="C18" s="5"/>
      <c r="D18" s="258">
        <f>Workings!E68</f>
        <v>52</v>
      </c>
      <c r="E18" s="259"/>
      <c r="F18" s="43"/>
      <c r="G18" s="134">
        <f>Workings!E45</f>
        <v>44</v>
      </c>
      <c r="H18" s="5"/>
      <c r="I18" s="258">
        <f>Workings!E69</f>
        <v>52</v>
      </c>
      <c r="J18" s="259"/>
      <c r="L18" s="134">
        <f>Workings!E46</f>
        <v>0</v>
      </c>
      <c r="M18" s="5"/>
      <c r="N18" s="258">
        <f>Workings!E70</f>
        <v>1</v>
      </c>
      <c r="O18" s="259"/>
    </row>
    <row r="19" spans="2:31" ht="3.75" customHeight="1" x14ac:dyDescent="0.25">
      <c r="B19" s="13"/>
      <c r="C19" s="5"/>
      <c r="D19" s="5"/>
      <c r="E19" s="14"/>
      <c r="F19" s="5"/>
      <c r="G19" s="13"/>
      <c r="H19" s="5"/>
      <c r="I19" s="5"/>
      <c r="J19" s="14"/>
      <c r="L19" s="13"/>
      <c r="M19" s="5"/>
      <c r="N19" s="5"/>
      <c r="O19" s="14"/>
    </row>
    <row r="20" spans="2:31" ht="15.75" x14ac:dyDescent="0.25">
      <c r="B20" s="247" t="s">
        <v>9</v>
      </c>
      <c r="C20" s="243"/>
      <c r="D20" s="260" t="s">
        <v>10</v>
      </c>
      <c r="E20" s="261"/>
      <c r="F20" s="5"/>
      <c r="G20" s="12" t="s">
        <v>9</v>
      </c>
      <c r="H20" s="9"/>
      <c r="I20" s="260" t="s">
        <v>10</v>
      </c>
      <c r="J20" s="261"/>
      <c r="L20" s="12" t="s">
        <v>9</v>
      </c>
      <c r="M20" s="9"/>
      <c r="N20" s="260" t="s">
        <v>10</v>
      </c>
      <c r="O20" s="261"/>
    </row>
    <row r="21" spans="2:31" ht="1.5" customHeight="1" x14ac:dyDescent="0.25">
      <c r="B21" s="248"/>
      <c r="C21" s="243"/>
      <c r="D21" s="243"/>
      <c r="E21" s="244"/>
      <c r="F21" s="5"/>
      <c r="G21" s="246"/>
      <c r="H21" s="5"/>
      <c r="I21" s="5"/>
      <c r="J21" s="14"/>
      <c r="L21" s="13"/>
      <c r="M21" s="5"/>
      <c r="N21" s="5"/>
      <c r="O21" s="14"/>
    </row>
    <row r="22" spans="2:31" x14ac:dyDescent="0.25">
      <c r="B22" s="135">
        <f>Workings!E80</f>
        <v>100</v>
      </c>
      <c r="C22" s="245"/>
      <c r="D22" s="275">
        <f>Workings!E104</f>
        <v>214</v>
      </c>
      <c r="E22" s="276"/>
      <c r="F22" s="5"/>
      <c r="G22" s="135">
        <f>Workings!E81</f>
        <v>96</v>
      </c>
      <c r="H22" s="18"/>
      <c r="I22" s="275">
        <f>Workings!E105</f>
        <v>214</v>
      </c>
      <c r="J22" s="276"/>
      <c r="L22" s="135">
        <f>Workings!E82</f>
        <v>1</v>
      </c>
      <c r="M22" s="18"/>
      <c r="N22" s="275">
        <f>Workings!E106</f>
        <v>1</v>
      </c>
      <c r="O22" s="276"/>
    </row>
    <row r="23" spans="2:31" x14ac:dyDescent="0.25">
      <c r="B23" s="157"/>
      <c r="C23" s="5"/>
      <c r="D23" s="157"/>
      <c r="E23" s="28"/>
      <c r="F23" s="5"/>
      <c r="G23" s="157"/>
      <c r="H23" s="5"/>
      <c r="I23" s="157"/>
      <c r="J23" s="28"/>
      <c r="L23" s="157"/>
      <c r="M23" s="5"/>
      <c r="N23" s="157"/>
      <c r="O23" s="28"/>
    </row>
    <row r="24" spans="2:31" ht="26.25" customHeight="1" x14ac:dyDescent="0.25">
      <c r="B24" s="268" t="s">
        <v>30</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row>
    <row r="25" spans="2:31" ht="3" customHeight="1" x14ac:dyDescent="0.25">
      <c r="B25" s="28"/>
      <c r="C25" s="5"/>
      <c r="D25" s="28"/>
      <c r="E25" s="28"/>
      <c r="F25" s="5"/>
      <c r="G25" s="28"/>
      <c r="H25" s="5"/>
      <c r="I25" s="28"/>
      <c r="J25" s="28"/>
      <c r="L25" s="28"/>
      <c r="M25" s="5"/>
      <c r="N25" s="28"/>
      <c r="O25" s="28"/>
    </row>
    <row r="26" spans="2:31" x14ac:dyDescent="0.25">
      <c r="B26" s="277" t="s">
        <v>31</v>
      </c>
      <c r="C26" s="278"/>
      <c r="D26" s="278"/>
      <c r="E26" s="279"/>
      <c r="F26" s="29"/>
      <c r="G26" s="277" t="s">
        <v>32</v>
      </c>
      <c r="H26" s="278"/>
      <c r="I26" s="278"/>
      <c r="J26" s="279"/>
      <c r="K26" s="29"/>
      <c r="L26" s="277" t="s">
        <v>33</v>
      </c>
      <c r="M26" s="278"/>
      <c r="N26" s="278"/>
      <c r="O26" s="279"/>
      <c r="P26" s="29"/>
      <c r="Q26" s="280" t="s">
        <v>34</v>
      </c>
      <c r="R26" s="281"/>
      <c r="S26" s="281"/>
      <c r="T26" s="282"/>
      <c r="U26" s="29"/>
      <c r="V26" s="155" t="s">
        <v>35</v>
      </c>
      <c r="W26" s="156"/>
      <c r="X26" s="156"/>
      <c r="Y26" s="31"/>
      <c r="Z26" s="38"/>
      <c r="AA26" s="44"/>
      <c r="AB26" s="283" t="s">
        <v>36</v>
      </c>
      <c r="AC26" s="284"/>
      <c r="AD26" s="284"/>
      <c r="AE26" s="47"/>
    </row>
    <row r="27" spans="2:31" ht="21.75" customHeight="1" x14ac:dyDescent="0.25">
      <c r="B27" s="269" t="s">
        <v>37</v>
      </c>
      <c r="C27" s="270"/>
      <c r="D27" s="270"/>
      <c r="E27" s="271"/>
      <c r="F27" s="23"/>
      <c r="G27" s="269" t="s">
        <v>178</v>
      </c>
      <c r="H27" s="270"/>
      <c r="I27" s="270"/>
      <c r="J27" s="271"/>
      <c r="K27" s="23"/>
      <c r="L27" s="269" t="s">
        <v>38</v>
      </c>
      <c r="M27" s="270"/>
      <c r="N27" s="270"/>
      <c r="O27" s="271"/>
      <c r="P27" s="23"/>
      <c r="Q27" s="272" t="s">
        <v>207</v>
      </c>
      <c r="R27" s="273"/>
      <c r="S27" s="273"/>
      <c r="T27" s="274"/>
      <c r="U27" s="23"/>
      <c r="V27" s="39" t="s">
        <v>39</v>
      </c>
      <c r="W27" s="40"/>
      <c r="X27" s="40"/>
      <c r="Y27" s="40"/>
      <c r="Z27" s="41"/>
      <c r="AA27" s="23"/>
      <c r="AB27" s="39" t="s">
        <v>40</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1</v>
      </c>
      <c r="T29" s="45">
        <f>IFERROR(S29/SUM($D29, $I29,$N29,$S29,$Y29,$AD29), "-")</f>
        <v>7.6923076923076927E-2</v>
      </c>
      <c r="U29" s="5"/>
      <c r="V29" s="34" t="s">
        <v>11</v>
      </c>
      <c r="W29" s="27"/>
      <c r="X29" s="27"/>
      <c r="Y29" s="136">
        <f>Workings!E15</f>
        <v>1</v>
      </c>
      <c r="Z29" s="45">
        <f>IFERROR(Y29/SUM($D29, $I29,$N29,$S29,$Y29,$AD29), "-")</f>
        <v>7.6923076923076927E-2</v>
      </c>
      <c r="AA29" s="5"/>
      <c r="AB29" s="34" t="s">
        <v>11</v>
      </c>
      <c r="AC29" s="27"/>
      <c r="AD29" s="136">
        <f>Workings!E16</f>
        <v>11</v>
      </c>
      <c r="AE29" s="48">
        <f>IFERROR(AD29/SUM($D29, $I29,$N29,$S29,$Y29,$AD29), "-")</f>
        <v>0.84615384615384615</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41</v>
      </c>
      <c r="C31" s="27"/>
      <c r="D31" s="136">
        <f>Workings!E47</f>
        <v>0</v>
      </c>
      <c r="E31" s="45">
        <f>IFERROR(D31/SUM($D31, $I31,$N31,$S31,$Y31,$AD31), "-")</f>
        <v>0</v>
      </c>
      <c r="F31" s="5"/>
      <c r="G31" s="34" t="s">
        <v>41</v>
      </c>
      <c r="H31" s="27"/>
      <c r="I31" s="136">
        <f>Workings!E48</f>
        <v>0</v>
      </c>
      <c r="J31" s="45">
        <f>IFERROR(I31/SUM($D31, $I31,$N31,$S31,$Y31,$AD31), "-")</f>
        <v>0</v>
      </c>
      <c r="K31" s="5"/>
      <c r="L31" s="34" t="s">
        <v>41</v>
      </c>
      <c r="M31" s="27"/>
      <c r="N31" s="136">
        <f>Workings!E49</f>
        <v>0</v>
      </c>
      <c r="O31" s="45">
        <f>IFERROR(N31/SUM($D31, $I31,$N31,$S31,$Y31,$AD31), "-")</f>
        <v>0</v>
      </c>
      <c r="P31" s="5"/>
      <c r="Q31" s="34" t="s">
        <v>41</v>
      </c>
      <c r="R31" s="27"/>
      <c r="S31" s="136">
        <f>Workings!E50</f>
        <v>3</v>
      </c>
      <c r="T31" s="45">
        <f>IFERROR(S31/SUM($D31, $I31,$N31,$S31,$Y31,$AD31), "-")</f>
        <v>6.8181818181818177E-2</v>
      </c>
      <c r="U31" s="5"/>
      <c r="V31" s="34" t="s">
        <v>41</v>
      </c>
      <c r="W31" s="27"/>
      <c r="X31" s="27"/>
      <c r="Y31" s="136">
        <f>Workings!E51</f>
        <v>4</v>
      </c>
      <c r="Z31" s="45">
        <f>IFERROR(Y31/SUM($D31, $I31,$N31,$S31,$Y31,$AD31), "-")</f>
        <v>9.0909090909090912E-2</v>
      </c>
      <c r="AA31" s="5"/>
      <c r="AB31" s="34" t="s">
        <v>41</v>
      </c>
      <c r="AC31" s="27"/>
      <c r="AD31" s="136">
        <f>Workings!E52</f>
        <v>37</v>
      </c>
      <c r="AE31" s="48">
        <f>IFERROR(AD31/SUM($D31, $I31,$N31,$S31,$Y31,$AD31), "-")</f>
        <v>0.84090909090909094</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1</v>
      </c>
      <c r="O33" s="46">
        <f>IFERROR(N33/SUM($D33, $I33,$N33,$S33,$Y33,$AD33), "-")</f>
        <v>1.0416666666666666E-2</v>
      </c>
      <c r="P33" s="5"/>
      <c r="Q33" s="36" t="s">
        <v>9</v>
      </c>
      <c r="R33" s="37"/>
      <c r="S33" s="137">
        <f>Workings!E86</f>
        <v>5</v>
      </c>
      <c r="T33" s="46">
        <f>IFERROR(S33/SUM($D33, $I33,$N33,$S33,$Y33,$AD33), "-")</f>
        <v>5.2083333333333336E-2</v>
      </c>
      <c r="U33" s="5"/>
      <c r="V33" s="36" t="s">
        <v>9</v>
      </c>
      <c r="W33" s="37"/>
      <c r="X33" s="37"/>
      <c r="Y33" s="137">
        <f>Workings!E87</f>
        <v>7</v>
      </c>
      <c r="Z33" s="46">
        <f>IFERROR(Y33/SUM($D33, $I33,$N33,$S33,$Y33,$AD33), "-")</f>
        <v>7.2916666666666671E-2</v>
      </c>
      <c r="AA33" s="5"/>
      <c r="AB33" s="36" t="s">
        <v>9</v>
      </c>
      <c r="AC33" s="37"/>
      <c r="AD33" s="137">
        <f>Workings!E88</f>
        <v>83</v>
      </c>
      <c r="AE33" s="50">
        <f>IFERROR(AD33/SUM($D33, $I33,$N33,$S33,$Y33,$AD33), "-")</f>
        <v>0.86458333333333337</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92" t="s">
        <v>187</v>
      </c>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4"/>
    </row>
    <row r="37" spans="2:32" ht="15.75" x14ac:dyDescent="0.25">
      <c r="B37" s="257" t="s">
        <v>117</v>
      </c>
      <c r="C37" s="257"/>
      <c r="D37" s="257"/>
      <c r="E37" s="257"/>
      <c r="F37" s="257"/>
      <c r="G37" s="257"/>
      <c r="H37" s="257"/>
      <c r="I37" s="257"/>
      <c r="J37" s="257"/>
      <c r="K37" s="257"/>
      <c r="L37" s="257"/>
      <c r="M37" s="257"/>
      <c r="N37" s="257"/>
      <c r="O37" s="257"/>
      <c r="P37" s="161"/>
      <c r="Q37" s="171" t="s">
        <v>82</v>
      </c>
      <c r="R37" s="172"/>
      <c r="S37" s="174" t="s">
        <v>80</v>
      </c>
      <c r="T37" s="175" t="s">
        <v>76</v>
      </c>
      <c r="U37" s="175"/>
      <c r="V37" s="176" t="s">
        <v>122</v>
      </c>
      <c r="W37" s="173"/>
      <c r="X37" s="178"/>
      <c r="Y37" s="174" t="s">
        <v>81</v>
      </c>
      <c r="Z37" s="175"/>
      <c r="AA37" s="177"/>
      <c r="AB37" s="175" t="s">
        <v>53</v>
      </c>
      <c r="AC37" s="175"/>
      <c r="AD37" s="176" t="s">
        <v>125</v>
      </c>
      <c r="AE37" s="170"/>
      <c r="AF37" s="5"/>
    </row>
    <row r="38" spans="2:32" ht="18.75" x14ac:dyDescent="0.25">
      <c r="B38" s="257"/>
      <c r="C38" s="257"/>
      <c r="D38" s="257"/>
      <c r="E38" s="257"/>
      <c r="F38" s="257"/>
      <c r="G38" s="257"/>
      <c r="H38" s="257"/>
      <c r="I38" s="257"/>
      <c r="J38" s="257"/>
      <c r="K38" s="257"/>
      <c r="L38" s="257"/>
      <c r="M38" s="257"/>
      <c r="N38" s="257"/>
      <c r="O38" s="257"/>
      <c r="P38" s="161"/>
      <c r="Q38" s="169"/>
      <c r="R38" s="161"/>
      <c r="X38" s="168"/>
      <c r="Y38" s="5"/>
      <c r="Z38" s="161"/>
      <c r="AA38" s="161"/>
      <c r="AB38" s="161"/>
      <c r="AC38" s="29"/>
      <c r="AD38" s="5"/>
      <c r="AE38" s="5"/>
      <c r="AF38" s="5"/>
    </row>
    <row r="39" spans="2:32" ht="18.75" x14ac:dyDescent="0.25">
      <c r="B39" s="257"/>
      <c r="C39" s="257"/>
      <c r="D39" s="257"/>
      <c r="E39" s="257"/>
      <c r="F39" s="257"/>
      <c r="G39" s="257"/>
      <c r="H39" s="257"/>
      <c r="I39" s="257"/>
      <c r="J39" s="257"/>
      <c r="K39" s="257"/>
      <c r="L39" s="257"/>
      <c r="M39" s="257"/>
      <c r="N39" s="257"/>
      <c r="O39" s="257"/>
      <c r="P39" s="161"/>
      <c r="Q39" s="169"/>
      <c r="R39" s="5"/>
      <c r="S39" s="5"/>
      <c r="T39" s="5"/>
      <c r="V39" s="5"/>
      <c r="W39" s="5"/>
      <c r="Y39" s="5"/>
      <c r="Z39" s="5"/>
      <c r="AA39" s="5"/>
      <c r="AB39" s="5"/>
      <c r="AC39" s="5"/>
      <c r="AD39" s="5"/>
      <c r="AE39" s="5"/>
      <c r="AF39" s="5"/>
    </row>
    <row r="41" spans="2:32" ht="53.25" customHeight="1" x14ac:dyDescent="0.25">
      <c r="B41" s="262" t="s">
        <v>115</v>
      </c>
      <c r="C41" s="263"/>
      <c r="D41" s="263"/>
      <c r="E41" s="264"/>
      <c r="F41" s="148"/>
      <c r="G41" s="265" t="s">
        <v>185</v>
      </c>
      <c r="H41" s="266"/>
      <c r="I41" s="266"/>
      <c r="J41" s="267"/>
      <c r="K41" s="149"/>
      <c r="L41" s="285" t="s">
        <v>189</v>
      </c>
      <c r="M41" s="286"/>
      <c r="N41" s="286"/>
      <c r="O41" s="287"/>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60" t="s">
        <v>7</v>
      </c>
      <c r="E43" s="261"/>
      <c r="F43" s="5"/>
      <c r="G43" s="12" t="s">
        <v>11</v>
      </c>
      <c r="H43" s="9"/>
      <c r="I43" s="260" t="s">
        <v>7</v>
      </c>
      <c r="J43" s="261"/>
      <c r="L43" s="12" t="s">
        <v>11</v>
      </c>
      <c r="M43" s="9"/>
      <c r="N43" s="260" t="s">
        <v>7</v>
      </c>
      <c r="O43" s="261"/>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8">
        <f>Workings!E41</f>
        <v>0</v>
      </c>
      <c r="E45" s="259"/>
      <c r="F45" s="5"/>
      <c r="G45" s="15">
        <f>Workings!E18</f>
        <v>0</v>
      </c>
      <c r="H45" s="5"/>
      <c r="I45" s="258">
        <f>Workings!E42</f>
        <v>0</v>
      </c>
      <c r="J45" s="259"/>
      <c r="L45" s="15">
        <f>Workings!E19</f>
        <v>0</v>
      </c>
      <c r="M45" s="5"/>
      <c r="N45" s="258">
        <f>Workings!E43</f>
        <v>0</v>
      </c>
      <c r="O45" s="259"/>
    </row>
    <row r="46" spans="2:32" ht="3.75" customHeight="1" x14ac:dyDescent="0.25">
      <c r="B46" s="13"/>
      <c r="C46" s="5"/>
      <c r="D46" s="5"/>
      <c r="E46" s="14"/>
      <c r="F46" s="5"/>
      <c r="G46" s="13"/>
      <c r="H46" s="5"/>
      <c r="I46" s="5"/>
      <c r="J46" s="14"/>
      <c r="L46" s="13"/>
      <c r="M46" s="5"/>
      <c r="N46" s="5"/>
      <c r="O46" s="14"/>
    </row>
    <row r="47" spans="2:32" x14ac:dyDescent="0.25">
      <c r="B47" s="12" t="s">
        <v>41</v>
      </c>
      <c r="C47" s="9"/>
      <c r="D47" s="260" t="s">
        <v>8</v>
      </c>
      <c r="E47" s="261"/>
      <c r="F47" s="5"/>
      <c r="G47" s="12" t="s">
        <v>41</v>
      </c>
      <c r="H47" s="9"/>
      <c r="I47" s="260" t="s">
        <v>8</v>
      </c>
      <c r="J47" s="261"/>
      <c r="L47" s="12" t="s">
        <v>41</v>
      </c>
      <c r="M47" s="9"/>
      <c r="N47" s="260" t="s">
        <v>8</v>
      </c>
      <c r="O47" s="261"/>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8">
        <f>Workings!E77</f>
        <v>0</v>
      </c>
      <c r="E49" s="259"/>
      <c r="F49" s="43"/>
      <c r="G49" s="134">
        <f>Workings!E54</f>
        <v>0</v>
      </c>
      <c r="H49" s="5"/>
      <c r="I49" s="258">
        <f>Workings!E78</f>
        <v>0</v>
      </c>
      <c r="J49" s="259"/>
      <c r="L49" s="134">
        <f>Workings!E55</f>
        <v>0</v>
      </c>
      <c r="M49" s="5"/>
      <c r="N49" s="258">
        <f>Workings!E79</f>
        <v>0</v>
      </c>
      <c r="O49" s="259"/>
    </row>
    <row r="50" spans="2:15" ht="3.75" customHeight="1" x14ac:dyDescent="0.25">
      <c r="B50" s="13"/>
      <c r="C50" s="5"/>
      <c r="D50" s="5"/>
      <c r="E50" s="14"/>
      <c r="F50" s="5"/>
      <c r="G50" s="13"/>
      <c r="H50" s="5"/>
      <c r="I50" s="5"/>
      <c r="J50" s="14"/>
      <c r="L50" s="13"/>
      <c r="M50" s="5"/>
      <c r="N50" s="5"/>
      <c r="O50" s="14"/>
    </row>
    <row r="51" spans="2:15" x14ac:dyDescent="0.25">
      <c r="B51" s="12" t="s">
        <v>9</v>
      </c>
      <c r="C51" s="9"/>
      <c r="D51" s="260" t="s">
        <v>10</v>
      </c>
      <c r="E51" s="261"/>
      <c r="F51" s="5"/>
      <c r="G51" s="12" t="s">
        <v>9</v>
      </c>
      <c r="H51" s="9"/>
      <c r="I51" s="260" t="s">
        <v>10</v>
      </c>
      <c r="J51" s="261"/>
      <c r="L51" s="12" t="s">
        <v>9</v>
      </c>
      <c r="M51" s="9"/>
      <c r="N51" s="260" t="s">
        <v>10</v>
      </c>
      <c r="O51" s="261"/>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75">
        <f>Workings!E113</f>
        <v>0</v>
      </c>
      <c r="E53" s="276"/>
      <c r="F53" s="5"/>
      <c r="G53" s="135">
        <f>Workings!E90</f>
        <v>0</v>
      </c>
      <c r="H53" s="18"/>
      <c r="I53" s="275">
        <f>Workings!E114</f>
        <v>0</v>
      </c>
      <c r="J53" s="276"/>
      <c r="L53" s="135">
        <f>Workings!E91</f>
        <v>0</v>
      </c>
      <c r="M53" s="18"/>
      <c r="N53" s="275">
        <f>Workings!E115</f>
        <v>0</v>
      </c>
      <c r="O53" s="276"/>
    </row>
    <row r="54" spans="2:15" x14ac:dyDescent="0.25">
      <c r="B54" s="157"/>
      <c r="C54" s="5"/>
      <c r="D54" s="157"/>
      <c r="E54" s="28"/>
      <c r="F54" s="5"/>
      <c r="G54" s="157"/>
      <c r="H54" s="5"/>
      <c r="I54" s="157"/>
      <c r="J54" s="28"/>
      <c r="L54" s="157"/>
      <c r="M54" s="5"/>
      <c r="N54" s="157"/>
      <c r="O54" s="28"/>
    </row>
  </sheetData>
  <mergeCells count="57">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D18:E18"/>
    <mergeCell ref="I18:J18"/>
    <mergeCell ref="N18:O18"/>
    <mergeCell ref="D20:E20"/>
    <mergeCell ref="I20:J20"/>
    <mergeCell ref="N20:O20"/>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B6:O8"/>
    <mergeCell ref="D14:E14"/>
    <mergeCell ref="I14:J14"/>
    <mergeCell ref="N14:O14"/>
    <mergeCell ref="D16:E16"/>
    <mergeCell ref="N16:O16"/>
    <mergeCell ref="B10:E10"/>
    <mergeCell ref="L10:O10"/>
    <mergeCell ref="D12:E12"/>
    <mergeCell ref="I12:J12"/>
    <mergeCell ref="N12:O12"/>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September 2024-25</v>
      </c>
    </row>
    <row r="2" spans="1:39" s="26" customFormat="1" ht="75" customHeight="1" x14ac:dyDescent="0.25">
      <c r="C2" s="295" t="s">
        <v>197</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7" t="s">
        <v>69</v>
      </c>
      <c r="F4" s="298"/>
      <c r="G4" s="299"/>
      <c r="H4" s="162"/>
      <c r="I4" s="162"/>
      <c r="J4" s="297" t="s">
        <v>3</v>
      </c>
      <c r="K4" s="298"/>
      <c r="L4" s="298"/>
      <c r="M4" s="298"/>
      <c r="N4" s="298"/>
      <c r="O4" s="299"/>
      <c r="P4" s="162"/>
      <c r="Q4" s="300" t="s">
        <v>181</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48</v>
      </c>
      <c r="C6" s="51"/>
      <c r="D6" s="56"/>
      <c r="E6" s="72" t="s">
        <v>11</v>
      </c>
      <c r="F6" s="73" t="s">
        <v>41</v>
      </c>
      <c r="G6" s="74" t="s">
        <v>9</v>
      </c>
      <c r="H6" s="60"/>
      <c r="I6" s="60"/>
      <c r="J6" s="187" t="s">
        <v>11</v>
      </c>
      <c r="K6" s="188" t="s">
        <v>73</v>
      </c>
      <c r="L6" s="188" t="s">
        <v>41</v>
      </c>
      <c r="M6" s="188" t="s">
        <v>72</v>
      </c>
      <c r="N6" s="188" t="s">
        <v>9</v>
      </c>
      <c r="O6" s="189" t="s">
        <v>74</v>
      </c>
      <c r="P6" s="190"/>
      <c r="Q6" s="187" t="s">
        <v>11</v>
      </c>
      <c r="R6" s="188" t="s">
        <v>73</v>
      </c>
      <c r="S6" s="188" t="s">
        <v>41</v>
      </c>
      <c r="T6" s="188" t="s">
        <v>72</v>
      </c>
      <c r="U6" s="188" t="s">
        <v>9</v>
      </c>
      <c r="V6" s="189" t="s">
        <v>74</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14</v>
      </c>
      <c r="F8" s="138">
        <f>Workings!E44</f>
        <v>48</v>
      </c>
      <c r="G8" s="139">
        <f>Workings!E80</f>
        <v>100</v>
      </c>
      <c r="H8" s="61"/>
      <c r="I8" s="61"/>
      <c r="J8" s="69">
        <f>Workings!E9</f>
        <v>13</v>
      </c>
      <c r="K8" s="76">
        <f>IFERROR(J8/E8, "-")</f>
        <v>0.9285714285714286</v>
      </c>
      <c r="L8" s="138">
        <f>Workings!E45</f>
        <v>44</v>
      </c>
      <c r="M8" s="76">
        <f>IFERROR(L8/F8, "-")</f>
        <v>0.91666666666666663</v>
      </c>
      <c r="N8" s="138">
        <f>Workings!E81</f>
        <v>96</v>
      </c>
      <c r="O8" s="77">
        <f>IFERROR(N8/G8, "-")</f>
        <v>0.96</v>
      </c>
      <c r="P8" s="30"/>
      <c r="Q8" s="69">
        <f>Workings!E10</f>
        <v>0</v>
      </c>
      <c r="R8" s="78">
        <f>IFERROR(Q8/E8, "-")</f>
        <v>0</v>
      </c>
      <c r="S8" s="138">
        <f>Workings!E46</f>
        <v>0</v>
      </c>
      <c r="T8" s="78">
        <f>IFERROR(S8/F8, "-")</f>
        <v>0</v>
      </c>
      <c r="U8" s="138">
        <f>Workings!E82</f>
        <v>1</v>
      </c>
      <c r="V8" s="79">
        <f>IFERROR(U8/G8, "-")</f>
        <v>0.01</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H8" workbookViewId="0">
      <selection activeCell="E88" sqref="E88"/>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108</v>
      </c>
      <c r="U1" s="112" t="s">
        <v>180</v>
      </c>
      <c r="AD1" s="112" t="s">
        <v>180</v>
      </c>
    </row>
    <row r="2" spans="1:34" x14ac:dyDescent="0.25">
      <c r="A2" s="112"/>
      <c r="U2" s="112" t="s">
        <v>104</v>
      </c>
      <c r="V2" s="112" t="s">
        <v>107</v>
      </c>
      <c r="X2" s="112" t="s">
        <v>106</v>
      </c>
      <c r="Y2" s="112" t="s">
        <v>107</v>
      </c>
      <c r="AD2" s="112" t="s">
        <v>104</v>
      </c>
      <c r="AE2" s="112" t="s">
        <v>107</v>
      </c>
      <c r="AG2" s="112" t="s">
        <v>106</v>
      </c>
      <c r="AH2" s="112" t="s">
        <v>107</v>
      </c>
    </row>
    <row r="3" spans="1:34" x14ac:dyDescent="0.25">
      <c r="A3" s="112"/>
      <c r="B3" s="113" t="s">
        <v>57</v>
      </c>
      <c r="C3" s="116" t="str">
        <f>Data!F4</f>
        <v>2024-25</v>
      </c>
      <c r="U3" s="113" t="str">
        <f>'Trust Dashboard'!V6&amp;" "&amp;'Trust Dashboard'!T6</f>
        <v>Q1 2017-18</v>
      </c>
      <c r="V3" s="113">
        <f>VLOOKUP(U3, U8:V127, 2, 0)</f>
        <v>1</v>
      </c>
      <c r="X3" s="113" t="str">
        <f>'Trust Dashboard'!AD6&amp;" "&amp;'Trust Dashboard'!AB6</f>
        <v>Q2 2024-25</v>
      </c>
      <c r="Y3" s="113">
        <f>VLOOKUP(X3, U8:V127, 2, 0)</f>
        <v>30</v>
      </c>
      <c r="AD3" s="113" t="str">
        <f>'Trust Dashboard'!$V$37&amp;" "&amp;'Trust Dashboard'!$T$37</f>
        <v>Q1 2017-18</v>
      </c>
      <c r="AE3" s="113">
        <f>VLOOKUP(AD3, U8:V47, 2, 0)</f>
        <v>1</v>
      </c>
      <c r="AG3" s="113" t="str">
        <f>'Trust Dashboard'!$AD$37&amp;" "&amp;'Trust Dashboard'!$AB$37</f>
        <v>Q4 2018-19</v>
      </c>
      <c r="AH3" s="113">
        <f>VLOOKUP(AG3, U8:V127, 2, 0)</f>
        <v>8</v>
      </c>
    </row>
    <row r="4" spans="1:34" x14ac:dyDescent="0.25">
      <c r="A4" s="112"/>
      <c r="B4" s="113" t="s">
        <v>58</v>
      </c>
      <c r="C4" s="116" t="str">
        <f>Data!F3</f>
        <v>September</v>
      </c>
    </row>
    <row r="5" spans="1:34" x14ac:dyDescent="0.25">
      <c r="A5" s="112"/>
      <c r="B5" s="113" t="s">
        <v>59</v>
      </c>
      <c r="C5" s="116" t="str">
        <f>C3&amp;C4</f>
        <v>2024-25September</v>
      </c>
    </row>
    <row r="6" spans="1:34" x14ac:dyDescent="0.25">
      <c r="H6" s="181" t="s">
        <v>98</v>
      </c>
      <c r="L6" s="112" t="s">
        <v>179</v>
      </c>
      <c r="U6" s="112" t="s">
        <v>103</v>
      </c>
      <c r="Y6" s="112" t="s">
        <v>109</v>
      </c>
      <c r="AD6" s="112" t="s">
        <v>109</v>
      </c>
      <c r="AH6" s="112"/>
    </row>
    <row r="7" spans="1:34" ht="45" x14ac:dyDescent="0.25">
      <c r="B7" s="112" t="s">
        <v>56</v>
      </c>
      <c r="C7" s="112" t="s">
        <v>55</v>
      </c>
      <c r="D7" s="112" t="s">
        <v>66</v>
      </c>
      <c r="E7" s="112" t="s">
        <v>59</v>
      </c>
      <c r="H7" s="197" t="s">
        <v>57</v>
      </c>
      <c r="I7" s="118" t="s">
        <v>58</v>
      </c>
      <c r="J7" s="120" t="s">
        <v>126</v>
      </c>
      <c r="L7" s="117" t="s">
        <v>132</v>
      </c>
      <c r="M7" s="205" t="s">
        <v>119</v>
      </c>
      <c r="N7" s="205" t="s">
        <v>3</v>
      </c>
      <c r="O7" s="205" t="s">
        <v>71</v>
      </c>
      <c r="P7" s="206" t="s">
        <v>118</v>
      </c>
      <c r="Q7" s="206" t="s">
        <v>120</v>
      </c>
      <c r="R7" s="207" t="s">
        <v>121</v>
      </c>
      <c r="U7" s="113" t="s">
        <v>99</v>
      </c>
      <c r="V7" s="113" t="s">
        <v>105</v>
      </c>
      <c r="Y7" s="113" t="s">
        <v>99</v>
      </c>
      <c r="Z7" s="113" t="s">
        <v>100</v>
      </c>
      <c r="AA7" s="113" t="s">
        <v>102</v>
      </c>
      <c r="AB7" s="113" t="s">
        <v>101</v>
      </c>
      <c r="AD7" s="113" t="s">
        <v>99</v>
      </c>
      <c r="AE7" s="113" t="s">
        <v>100</v>
      </c>
      <c r="AF7" s="113" t="s">
        <v>102</v>
      </c>
      <c r="AG7" s="113" t="s">
        <v>101</v>
      </c>
    </row>
    <row r="8" spans="1:34" ht="15.75" customHeight="1" x14ac:dyDescent="0.25">
      <c r="A8" s="117" t="s">
        <v>60</v>
      </c>
      <c r="B8" s="118"/>
      <c r="C8" s="119" t="s">
        <v>2</v>
      </c>
      <c r="D8" s="118">
        <v>4</v>
      </c>
      <c r="E8" s="120">
        <f>VLOOKUP($C$5, Data!$D$8:$DJ$127, Workings!$D8, 0)</f>
        <v>14</v>
      </c>
      <c r="H8" s="198" t="s">
        <v>76</v>
      </c>
      <c r="I8" s="179" t="s">
        <v>19</v>
      </c>
      <c r="J8" s="122" t="s">
        <v>122</v>
      </c>
      <c r="L8" s="121" t="s">
        <v>133</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133</v>
      </c>
      <c r="U8" s="179" t="s">
        <v>133</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13</v>
      </c>
      <c r="H9" s="198" t="s">
        <v>53</v>
      </c>
      <c r="I9" s="179" t="s">
        <v>15</v>
      </c>
      <c r="J9" s="199" t="s">
        <v>123</v>
      </c>
      <c r="K9" s="179"/>
      <c r="L9" s="121" t="s">
        <v>134</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123</v>
      </c>
      <c r="U9" s="179" t="s">
        <v>134</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54</v>
      </c>
      <c r="I10" s="179" t="s">
        <v>20</v>
      </c>
      <c r="J10" s="199" t="s">
        <v>124</v>
      </c>
      <c r="K10" s="179"/>
      <c r="L10" s="121" t="s">
        <v>135</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124</v>
      </c>
      <c r="U10" s="179" t="s">
        <v>135</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42</v>
      </c>
      <c r="D11" s="113">
        <v>7</v>
      </c>
      <c r="E11" s="122">
        <f>VLOOKUP($C$5, Data!$D$8:$DJ$127, Workings!$D11, 0)</f>
        <v>0</v>
      </c>
      <c r="F11" s="125"/>
      <c r="H11" s="198" t="s">
        <v>77</v>
      </c>
      <c r="I11" s="179" t="s">
        <v>16</v>
      </c>
      <c r="J11" s="199" t="s">
        <v>125</v>
      </c>
      <c r="K11" s="179"/>
      <c r="L11" s="121" t="s">
        <v>136</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125</v>
      </c>
      <c r="U11" s="179" t="s">
        <v>136</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43</v>
      </c>
      <c r="D12" s="113">
        <v>8</v>
      </c>
      <c r="E12" s="122">
        <f>VLOOKUP($C$5, Data!$D$8:$DJ$127, Workings!$D12, 0)</f>
        <v>0</v>
      </c>
      <c r="F12" s="125"/>
      <c r="H12" s="198" t="s">
        <v>78</v>
      </c>
      <c r="I12" s="179" t="s">
        <v>21</v>
      </c>
      <c r="J12" s="199"/>
      <c r="K12" s="179"/>
      <c r="L12" s="121" t="s">
        <v>137</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137</v>
      </c>
      <c r="U12" s="179" t="s">
        <v>137</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44</v>
      </c>
      <c r="D13" s="113">
        <v>9</v>
      </c>
      <c r="E13" s="122">
        <f>VLOOKUP($C$5, Data!$D$8:$DJ$127, Workings!$D13, 0)</f>
        <v>0</v>
      </c>
      <c r="F13" s="125"/>
      <c r="H13" s="198" t="s">
        <v>110</v>
      </c>
      <c r="I13" s="179" t="s">
        <v>17</v>
      </c>
      <c r="J13" s="199"/>
      <c r="K13" s="179"/>
      <c r="L13" s="121" t="s">
        <v>138</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123</v>
      </c>
      <c r="U13" s="179" t="s">
        <v>138</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45</v>
      </c>
      <c r="D14" s="113">
        <v>10</v>
      </c>
      <c r="E14" s="122">
        <f>VLOOKUP($C$5, Data!$D$8:$DJ$127, Workings!$D14, 0)</f>
        <v>1</v>
      </c>
      <c r="F14" s="125"/>
      <c r="H14" s="198" t="s">
        <v>111</v>
      </c>
      <c r="I14" s="179" t="s">
        <v>22</v>
      </c>
      <c r="J14" s="199"/>
      <c r="K14" s="179"/>
      <c r="L14" s="121" t="s">
        <v>139</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124</v>
      </c>
      <c r="U14" s="179" t="s">
        <v>139</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46</v>
      </c>
      <c r="D15" s="113">
        <v>11</v>
      </c>
      <c r="E15" s="122">
        <f>VLOOKUP($C$5, Data!$D$8:$DJ$127, Workings!$D15, 0)</f>
        <v>1</v>
      </c>
      <c r="F15" s="125"/>
      <c r="H15" s="198" t="s">
        <v>112</v>
      </c>
      <c r="I15" s="179" t="s">
        <v>13</v>
      </c>
      <c r="J15" s="199"/>
      <c r="K15" s="179"/>
      <c r="L15" s="121" t="s">
        <v>140</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125</v>
      </c>
      <c r="U15" s="179" t="s">
        <v>140</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47</v>
      </c>
      <c r="D16" s="113">
        <v>12</v>
      </c>
      <c r="E16" s="122">
        <f>VLOOKUP($C$5, Data!$D$8:$DJ$127, Workings!$D16, 0)</f>
        <v>11</v>
      </c>
      <c r="F16" s="125"/>
      <c r="H16" s="198" t="s">
        <v>113</v>
      </c>
      <c r="I16" s="179" t="s">
        <v>23</v>
      </c>
      <c r="J16" s="199"/>
      <c r="K16" s="179"/>
      <c r="L16" s="121" t="s">
        <v>141</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141</v>
      </c>
      <c r="U16" s="179" t="s">
        <v>141</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25">
      <c r="A17" s="121"/>
      <c r="C17" s="115" t="s">
        <v>127</v>
      </c>
      <c r="D17" s="113">
        <v>13</v>
      </c>
      <c r="E17" s="122">
        <f>VLOOKUP($C$5, Data!$D$8:$DJ$127, Workings!$D17, 0)</f>
        <v>0</v>
      </c>
      <c r="F17" s="125"/>
      <c r="H17" s="198" t="s">
        <v>114</v>
      </c>
      <c r="I17" s="179" t="s">
        <v>18</v>
      </c>
      <c r="J17" s="199"/>
      <c r="K17" s="179"/>
      <c r="L17" s="121" t="s">
        <v>142</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123</v>
      </c>
      <c r="U17" s="179" t="s">
        <v>142</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25">
      <c r="A18" s="121"/>
      <c r="C18" s="115" t="s">
        <v>128</v>
      </c>
      <c r="D18" s="113">
        <v>14</v>
      </c>
      <c r="E18" s="122">
        <f>VLOOKUP($C$5, Data!$D$8:$DJ$127, Workings!$D18, 0)</f>
        <v>0</v>
      </c>
      <c r="F18" s="125"/>
      <c r="H18" s="198"/>
      <c r="I18" s="179" t="s">
        <v>24</v>
      </c>
      <c r="J18" s="199"/>
      <c r="K18" s="179"/>
      <c r="L18" s="121" t="s">
        <v>143</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124</v>
      </c>
      <c r="U18" s="179" t="s">
        <v>143</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25">
      <c r="A19" s="121"/>
      <c r="C19" s="115" t="s">
        <v>129</v>
      </c>
      <c r="D19" s="113">
        <v>15</v>
      </c>
      <c r="E19" s="122">
        <f>VLOOKUP($C$5, Data!$D$8:$DJ$127, Workings!$D19, 0)</f>
        <v>0</v>
      </c>
      <c r="F19" s="125"/>
      <c r="H19" s="198"/>
      <c r="I19" s="179" t="s">
        <v>14</v>
      </c>
      <c r="J19" s="199"/>
      <c r="K19" s="179"/>
      <c r="L19" s="121" t="s">
        <v>144</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125</v>
      </c>
      <c r="U19" s="179" t="s">
        <v>144</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25">
      <c r="A20" s="121"/>
      <c r="B20" s="113" t="s">
        <v>49</v>
      </c>
      <c r="C20" s="114" t="s">
        <v>2</v>
      </c>
      <c r="D20" s="113">
        <v>16</v>
      </c>
      <c r="E20" s="122">
        <f>VLOOKUP($C$5, Data!$D$8:$DJ$127, Workings!$D20, 0)</f>
        <v>0</v>
      </c>
      <c r="F20" s="125"/>
      <c r="H20" s="200"/>
      <c r="I20" s="124"/>
      <c r="J20" s="201"/>
      <c r="L20" s="121" t="s">
        <v>145</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145</v>
      </c>
      <c r="U20" s="179" t="s">
        <v>145</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146</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123</v>
      </c>
      <c r="U21" s="179" t="s">
        <v>146</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147</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124</v>
      </c>
      <c r="U22" s="179" t="s">
        <v>147</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25">
      <c r="A23" s="121"/>
      <c r="B23" s="113" t="s">
        <v>50</v>
      </c>
      <c r="C23" s="114" t="s">
        <v>2</v>
      </c>
      <c r="D23" s="113">
        <v>19</v>
      </c>
      <c r="E23" s="122">
        <f>VLOOKUP($C$5, Data!$D$8:$DJ$127, Workings!$D23, 0)</f>
        <v>0</v>
      </c>
      <c r="F23" s="125"/>
      <c r="L23" s="121" t="s">
        <v>148</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125</v>
      </c>
      <c r="U23" s="179" t="s">
        <v>148</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149</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149</v>
      </c>
      <c r="U24" s="179" t="s">
        <v>149</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150</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123</v>
      </c>
      <c r="U25" s="179" t="s">
        <v>150</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25">
      <c r="A26" s="121"/>
      <c r="B26" s="113" t="s">
        <v>51</v>
      </c>
      <c r="C26" s="114" t="s">
        <v>2</v>
      </c>
      <c r="D26" s="113">
        <v>22</v>
      </c>
      <c r="E26" s="122">
        <f>VLOOKUP($C$5, Data!$D$8:$DJ$127, Workings!$D26, 0)</f>
        <v>0</v>
      </c>
      <c r="F26" s="125"/>
      <c r="L26" s="121" t="s">
        <v>151</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124</v>
      </c>
      <c r="U26" s="179" t="s">
        <v>151</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152</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125</v>
      </c>
      <c r="U27" s="179" t="s">
        <v>152</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153</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153</v>
      </c>
      <c r="U28" s="179" t="s">
        <v>153</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25">
      <c r="A29" s="121"/>
      <c r="B29" s="113" t="s">
        <v>52</v>
      </c>
      <c r="C29" s="114" t="s">
        <v>2</v>
      </c>
      <c r="D29" s="113">
        <v>25</v>
      </c>
      <c r="E29" s="122">
        <f>VLOOKUP($C$5, Data!$D$8:$DJ$127, Workings!$D29, 0)</f>
        <v>0</v>
      </c>
      <c r="F29" s="125"/>
      <c r="H29" s="180"/>
      <c r="L29" s="121" t="s">
        <v>154</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123</v>
      </c>
      <c r="U29" s="179" t="s">
        <v>154</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155</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124</v>
      </c>
      <c r="U30" s="179" t="s">
        <v>155</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156</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125</v>
      </c>
      <c r="U31" s="179" t="s">
        <v>156</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25">
      <c r="A32" s="117" t="s">
        <v>65</v>
      </c>
      <c r="B32" s="118"/>
      <c r="C32" s="119" t="s">
        <v>2</v>
      </c>
      <c r="D32" s="118">
        <v>28</v>
      </c>
      <c r="E32" s="120">
        <f>VLOOKUP($C$5, Data!$D$8:$DJ$127, Workings!$D32, 0)</f>
        <v>17</v>
      </c>
      <c r="F32" s="125"/>
      <c r="H32" s="180"/>
      <c r="L32" s="121" t="s">
        <v>157</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157</v>
      </c>
      <c r="U32" s="179" t="s">
        <v>157</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16</v>
      </c>
      <c r="F33" s="125"/>
      <c r="H33" s="180"/>
      <c r="L33" s="121" t="s">
        <v>158</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123</v>
      </c>
      <c r="U33" s="179" t="s">
        <v>158</v>
      </c>
      <c r="V33" s="113">
        <v>26</v>
      </c>
      <c r="Y33" s="113" t="str">
        <f t="shared" si="0"/>
        <v>Q2</v>
      </c>
      <c r="Z33" s="113">
        <f t="shared" si="1"/>
        <v>49</v>
      </c>
      <c r="AA33" s="113">
        <f t="shared" si="2"/>
        <v>49</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159</v>
      </c>
      <c r="M34" s="113">
        <f>VLOOKUP($L34, Data!$B$8:$BB$127, 42, 0)</f>
        <v>60</v>
      </c>
      <c r="N34" s="113">
        <f>VLOOKUP($L34, Data!$B$8:$BB$127, 43, 0)</f>
        <v>60</v>
      </c>
      <c r="O34" s="113">
        <f>VLOOKUP($L34, Data!$B$8:$BB$127, 44, 0)</f>
        <v>1</v>
      </c>
      <c r="P34" s="113">
        <f>VLOOKUP($L34, Data!$B$8:$BB$127, 51, 0)</f>
        <v>0</v>
      </c>
      <c r="Q34" s="113">
        <f>VLOOKUP($L34, Data!$B$8:$BB$127, 52, 0)</f>
        <v>0</v>
      </c>
      <c r="R34" s="122">
        <f>VLOOKUP($L34, Data!$B$8:$BB$127, 53, 0)</f>
        <v>0</v>
      </c>
      <c r="S34" s="179" t="s">
        <v>124</v>
      </c>
      <c r="U34" s="179" t="s">
        <v>159</v>
      </c>
      <c r="V34" s="113">
        <v>27</v>
      </c>
      <c r="Y34" s="113" t="str">
        <f t="shared" si="0"/>
        <v>Q3</v>
      </c>
      <c r="Z34" s="113">
        <f t="shared" si="1"/>
        <v>60</v>
      </c>
      <c r="AA34" s="113">
        <f t="shared" si="2"/>
        <v>60</v>
      </c>
      <c r="AB34" s="113">
        <f t="shared" si="3"/>
        <v>1</v>
      </c>
      <c r="AD34" s="113" t="str">
        <f t="shared" si="4"/>
        <v/>
      </c>
      <c r="AE34" s="113" t="e">
        <f t="shared" si="5"/>
        <v>#N/A</v>
      </c>
      <c r="AF34" s="113" t="e">
        <f t="shared" si="6"/>
        <v>#N/A</v>
      </c>
      <c r="AG34" s="113" t="e">
        <f t="shared" si="7"/>
        <v>#N/A</v>
      </c>
    </row>
    <row r="35" spans="1:33" ht="15.75" customHeight="1" x14ac:dyDescent="0.25">
      <c r="A35" s="121"/>
      <c r="C35" s="115" t="s">
        <v>42</v>
      </c>
      <c r="D35" s="113">
        <v>31</v>
      </c>
      <c r="E35" s="122">
        <f>VLOOKUP($C$5, Data!$D$8:$DJ$127, Workings!$D35, 0)</f>
        <v>0</v>
      </c>
      <c r="F35" s="125"/>
      <c r="L35" s="121" t="s">
        <v>160</v>
      </c>
      <c r="M35" s="113">
        <f>VLOOKUP($L35, Data!$B$8:$BB$127, 42, 0)</f>
        <v>64</v>
      </c>
      <c r="N35" s="113">
        <f>VLOOKUP($L35, Data!$B$8:$BB$127, 43, 0)</f>
        <v>64</v>
      </c>
      <c r="O35" s="113">
        <f>VLOOKUP($L35, Data!$B$8:$BB$127, 44, 0)</f>
        <v>0</v>
      </c>
      <c r="P35" s="113">
        <f>VLOOKUP($L35, Data!$B$8:$BB$127, 51, 0)</f>
        <v>0</v>
      </c>
      <c r="Q35" s="113">
        <f>VLOOKUP($L35, Data!$B$8:$BB$127, 52, 0)</f>
        <v>0</v>
      </c>
      <c r="R35" s="122">
        <f>VLOOKUP($L35, Data!$B$8:$BB$127, 53, 0)</f>
        <v>0</v>
      </c>
      <c r="S35" s="179" t="s">
        <v>125</v>
      </c>
      <c r="U35" s="179" t="s">
        <v>160</v>
      </c>
      <c r="V35" s="113">
        <v>28</v>
      </c>
      <c r="Y35" s="113" t="str">
        <f t="shared" si="0"/>
        <v>Q4</v>
      </c>
      <c r="Z35" s="113">
        <f t="shared" si="1"/>
        <v>64</v>
      </c>
      <c r="AA35" s="113">
        <f t="shared" si="2"/>
        <v>64</v>
      </c>
      <c r="AB35" s="113" t="e">
        <f t="shared" si="3"/>
        <v>#N/A</v>
      </c>
      <c r="AD35" s="113" t="str">
        <f t="shared" si="4"/>
        <v/>
      </c>
      <c r="AE35" s="113" t="e">
        <f t="shared" si="5"/>
        <v>#N/A</v>
      </c>
      <c r="AF35" s="113" t="e">
        <f t="shared" si="6"/>
        <v>#N/A</v>
      </c>
      <c r="AG35" s="113" t="e">
        <f t="shared" si="7"/>
        <v>#N/A</v>
      </c>
    </row>
    <row r="36" spans="1:33" ht="15.75" customHeight="1" x14ac:dyDescent="0.25">
      <c r="A36" s="121"/>
      <c r="C36" s="115" t="s">
        <v>43</v>
      </c>
      <c r="D36" s="113">
        <v>32</v>
      </c>
      <c r="E36" s="122">
        <f>VLOOKUP($C$5, Data!$D$8:$DJ$127, Workings!$D36, 0)</f>
        <v>0</v>
      </c>
      <c r="F36" s="125"/>
      <c r="L36" s="121" t="s">
        <v>161</v>
      </c>
      <c r="M36" s="113">
        <f>VLOOKUP($L36, Data!$B$8:$BB$127, 42, 0)</f>
        <v>52</v>
      </c>
      <c r="N36" s="113">
        <f>VLOOKUP($L36, Data!$B$8:$BB$127, 43, 0)</f>
        <v>52</v>
      </c>
      <c r="O36" s="113">
        <f>VLOOKUP($L36, Data!$B$8:$BB$127, 44, 0)</f>
        <v>1</v>
      </c>
      <c r="P36" s="113">
        <f>VLOOKUP($L36, Data!$B$8:$BB$127, 51, 0)</f>
        <v>0</v>
      </c>
      <c r="Q36" s="113">
        <f>VLOOKUP($L36, Data!$B$8:$BB$127, 52, 0)</f>
        <v>0</v>
      </c>
      <c r="R36" s="122">
        <f>VLOOKUP($L36, Data!$B$8:$BB$127, 53, 0)</f>
        <v>0</v>
      </c>
      <c r="S36" s="113" t="s">
        <v>161</v>
      </c>
      <c r="U36" s="179" t="s">
        <v>161</v>
      </c>
      <c r="V36" s="113">
        <v>29</v>
      </c>
      <c r="Y36" s="113" t="str">
        <f t="shared" si="0"/>
        <v>Q1 2024-25</v>
      </c>
      <c r="Z36" s="113">
        <f t="shared" si="1"/>
        <v>52</v>
      </c>
      <c r="AA36" s="113">
        <f t="shared" si="2"/>
        <v>52</v>
      </c>
      <c r="AB36" s="113">
        <f t="shared" si="3"/>
        <v>1</v>
      </c>
      <c r="AD36" s="113" t="str">
        <f t="shared" si="4"/>
        <v/>
      </c>
      <c r="AE36" s="113" t="e">
        <f t="shared" si="5"/>
        <v>#N/A</v>
      </c>
      <c r="AF36" s="113" t="e">
        <f t="shared" si="6"/>
        <v>#N/A</v>
      </c>
      <c r="AG36" s="113" t="e">
        <f t="shared" si="7"/>
        <v>#N/A</v>
      </c>
    </row>
    <row r="37" spans="1:33" ht="15.75" customHeight="1" x14ac:dyDescent="0.25">
      <c r="A37" s="121"/>
      <c r="C37" s="115" t="s">
        <v>44</v>
      </c>
      <c r="D37" s="113">
        <v>33</v>
      </c>
      <c r="E37" s="122">
        <f>VLOOKUP($C$5, Data!$D$8:$DJ$127, Workings!$D37, 0)</f>
        <v>0</v>
      </c>
      <c r="F37" s="125"/>
      <c r="L37" s="121" t="s">
        <v>162</v>
      </c>
      <c r="M37" s="113">
        <f>VLOOKUP($L37, Data!$B$8:$BB$127, 42, 0)</f>
        <v>48</v>
      </c>
      <c r="N37" s="113">
        <f>VLOOKUP($L37, Data!$B$8:$BB$127, 43, 0)</f>
        <v>44</v>
      </c>
      <c r="O37" s="113">
        <f>VLOOKUP($L37, Data!$B$8:$BB$127, 44, 0)</f>
        <v>0</v>
      </c>
      <c r="P37" s="113">
        <f>VLOOKUP($L37, Data!$B$8:$BB$127, 51, 0)</f>
        <v>0</v>
      </c>
      <c r="Q37" s="113">
        <f>VLOOKUP($L37, Data!$B$8:$BB$127, 52, 0)</f>
        <v>0</v>
      </c>
      <c r="R37" s="122">
        <f>VLOOKUP($L37, Data!$B$8:$BB$127, 53, 0)</f>
        <v>0</v>
      </c>
      <c r="S37" s="179" t="s">
        <v>123</v>
      </c>
      <c r="U37" s="179" t="s">
        <v>162</v>
      </c>
      <c r="V37" s="113">
        <v>30</v>
      </c>
      <c r="Y37" s="113" t="str">
        <f t="shared" si="0"/>
        <v>Q2</v>
      </c>
      <c r="Z37" s="113">
        <f t="shared" si="1"/>
        <v>48</v>
      </c>
      <c r="AA37" s="113">
        <f t="shared" si="2"/>
        <v>44</v>
      </c>
      <c r="AB37" s="113" t="e">
        <f t="shared" si="3"/>
        <v>#N/A</v>
      </c>
      <c r="AD37" s="113" t="str">
        <f t="shared" si="4"/>
        <v/>
      </c>
      <c r="AE37" s="113" t="e">
        <f t="shared" si="5"/>
        <v>#N/A</v>
      </c>
      <c r="AF37" s="113" t="e">
        <f t="shared" si="6"/>
        <v>#N/A</v>
      </c>
      <c r="AG37" s="113" t="e">
        <f t="shared" si="7"/>
        <v>#N/A</v>
      </c>
    </row>
    <row r="38" spans="1:33" ht="15.75" customHeight="1" x14ac:dyDescent="0.25">
      <c r="A38" s="121"/>
      <c r="C38" s="115" t="s">
        <v>45</v>
      </c>
      <c r="D38" s="113">
        <v>34</v>
      </c>
      <c r="E38" s="122">
        <f>VLOOKUP($C$5, Data!$D$8:$DJ$127, Workings!$D38, 0)</f>
        <v>2</v>
      </c>
      <c r="F38" s="125"/>
      <c r="L38" s="121" t="s">
        <v>163</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124</v>
      </c>
      <c r="U38" s="179" t="s">
        <v>163</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46</v>
      </c>
      <c r="D39" s="113">
        <v>35</v>
      </c>
      <c r="E39" s="122">
        <f>VLOOKUP($C$5, Data!$D$8:$DJ$127, Workings!$D39, 0)</f>
        <v>1</v>
      </c>
      <c r="F39" s="125"/>
      <c r="L39" s="121" t="s">
        <v>164</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125</v>
      </c>
      <c r="U39" s="179" t="s">
        <v>164</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47</v>
      </c>
      <c r="D40" s="113">
        <v>36</v>
      </c>
      <c r="E40" s="122">
        <f>VLOOKUP($C$5, Data!$D$8:$DJ$127, Workings!$D40, 0)</f>
        <v>13</v>
      </c>
      <c r="F40" s="125"/>
      <c r="L40" s="121" t="s">
        <v>165</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165</v>
      </c>
      <c r="U40" s="179" t="s">
        <v>165</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127</v>
      </c>
      <c r="D41" s="113">
        <v>37</v>
      </c>
      <c r="E41" s="122">
        <f>VLOOKUP($C$5, Data!$D$8:$DJ$127, Workings!$D41, 0)</f>
        <v>0</v>
      </c>
      <c r="F41" s="125"/>
      <c r="L41" s="121" t="s">
        <v>166</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123</v>
      </c>
      <c r="U41" s="179" t="s">
        <v>166</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128</v>
      </c>
      <c r="D42" s="113">
        <v>38</v>
      </c>
      <c r="E42" s="122">
        <f>VLOOKUP($C$5, Data!$D$8:$DJ$127, Workings!$D42, 0)</f>
        <v>0</v>
      </c>
      <c r="F42" s="125"/>
      <c r="L42" s="121" t="s">
        <v>167</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124</v>
      </c>
      <c r="U42" s="179" t="s">
        <v>167</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129</v>
      </c>
      <c r="D43" s="124">
        <v>39</v>
      </c>
      <c r="E43" s="201">
        <f>VLOOKUP($C$5, Data!$D$8:$DJ$127, Workings!$D43, 0)</f>
        <v>0</v>
      </c>
      <c r="F43" s="125"/>
      <c r="L43" s="121" t="s">
        <v>168</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125</v>
      </c>
      <c r="U43" s="179" t="s">
        <v>168</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61</v>
      </c>
      <c r="B44" s="118"/>
      <c r="C44" s="119" t="s">
        <v>2</v>
      </c>
      <c r="D44" s="118">
        <v>40</v>
      </c>
      <c r="E44" s="120">
        <f>VLOOKUP($C$5, Data!$D$8:$DJ$127, Workings!$D44, 0)</f>
        <v>48</v>
      </c>
      <c r="F44" s="125"/>
      <c r="L44" s="121" t="s">
        <v>169</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169</v>
      </c>
      <c r="U44" s="179" t="s">
        <v>169</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44</v>
      </c>
      <c r="F45" s="125"/>
      <c r="L45" s="121" t="s">
        <v>170</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123</v>
      </c>
      <c r="U45" s="179" t="s">
        <v>170</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0</v>
      </c>
      <c r="F46" s="125"/>
      <c r="L46" s="121" t="s">
        <v>171</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124</v>
      </c>
      <c r="U46" s="179" t="s">
        <v>171</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42</v>
      </c>
      <c r="D47" s="113">
        <v>43</v>
      </c>
      <c r="E47" s="122">
        <f>VLOOKUP($C$5, Data!$D$8:$DJ$127, Workings!$D47, 0)</f>
        <v>0</v>
      </c>
      <c r="F47" s="125"/>
      <c r="L47" s="123" t="s">
        <v>172</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125</v>
      </c>
      <c r="U47" s="179" t="s">
        <v>172</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43</v>
      </c>
      <c r="D48" s="113">
        <v>44</v>
      </c>
      <c r="E48" s="122">
        <f>VLOOKUP($C$5, Data!$D$8:$DJ$127, Workings!$D48, 0)</f>
        <v>0</v>
      </c>
      <c r="F48" s="125"/>
      <c r="L48"/>
      <c r="S48" s="113" t="s">
        <v>177</v>
      </c>
    </row>
    <row r="49" spans="1:19" ht="15.75" customHeight="1" x14ac:dyDescent="0.25">
      <c r="A49" s="121"/>
      <c r="C49" s="115" t="s">
        <v>44</v>
      </c>
      <c r="D49" s="113">
        <v>45</v>
      </c>
      <c r="E49" s="122">
        <f>VLOOKUP($C$5, Data!$D$8:$DJ$127, Workings!$D49, 0)</f>
        <v>0</v>
      </c>
      <c r="F49" s="125"/>
      <c r="L49"/>
      <c r="S49" s="179" t="s">
        <v>123</v>
      </c>
    </row>
    <row r="50" spans="1:19" ht="15.75" customHeight="1" x14ac:dyDescent="0.25">
      <c r="A50" s="121"/>
      <c r="C50" s="115" t="s">
        <v>45</v>
      </c>
      <c r="D50" s="113">
        <v>46</v>
      </c>
      <c r="E50" s="122">
        <f>VLOOKUP($C$5, Data!$D$8:$DJ$127, Workings!$D50, 0)</f>
        <v>3</v>
      </c>
      <c r="F50" s="125"/>
      <c r="L50"/>
      <c r="S50" s="179" t="s">
        <v>124</v>
      </c>
    </row>
    <row r="51" spans="1:19" ht="15.75" customHeight="1" x14ac:dyDescent="0.25">
      <c r="A51" s="121"/>
      <c r="C51" s="115" t="s">
        <v>46</v>
      </c>
      <c r="D51" s="113">
        <v>47</v>
      </c>
      <c r="E51" s="122">
        <f>VLOOKUP($C$5, Data!$D$8:$DJ$127, Workings!$D51, 0)</f>
        <v>4</v>
      </c>
      <c r="F51" s="125"/>
      <c r="L51"/>
      <c r="S51" s="179" t="s">
        <v>125</v>
      </c>
    </row>
    <row r="52" spans="1:19" ht="15.75" customHeight="1" x14ac:dyDescent="0.25">
      <c r="A52" s="121"/>
      <c r="C52" s="115" t="s">
        <v>47</v>
      </c>
      <c r="D52" s="113">
        <v>48</v>
      </c>
      <c r="E52" s="122">
        <f>VLOOKUP($C$5, Data!$D$8:$DJ$127, Workings!$D52, 0)</f>
        <v>37</v>
      </c>
      <c r="F52" s="125"/>
      <c r="L52"/>
    </row>
    <row r="53" spans="1:19" ht="15.75" customHeight="1" x14ac:dyDescent="0.25">
      <c r="A53" s="121"/>
      <c r="C53" s="115" t="s">
        <v>127</v>
      </c>
      <c r="D53" s="113">
        <v>49</v>
      </c>
      <c r="E53" s="122">
        <f>VLOOKUP($C$5, Data!$D$8:$DJ$127, Workings!$D53, 0)</f>
        <v>0</v>
      </c>
      <c r="F53" s="125"/>
      <c r="L53"/>
    </row>
    <row r="54" spans="1:19" ht="15.75" customHeight="1" x14ac:dyDescent="0.25">
      <c r="A54" s="121"/>
      <c r="C54" s="115" t="s">
        <v>128</v>
      </c>
      <c r="D54" s="113">
        <v>50</v>
      </c>
      <c r="E54" s="122">
        <f>VLOOKUP($C$5, Data!$D$8:$DJ$127, Workings!$D54, 0)</f>
        <v>0</v>
      </c>
      <c r="F54" s="125"/>
      <c r="L54"/>
    </row>
    <row r="55" spans="1:19" ht="15.75" customHeight="1" x14ac:dyDescent="0.25">
      <c r="A55" s="121"/>
      <c r="C55" s="115" t="s">
        <v>129</v>
      </c>
      <c r="D55" s="113">
        <v>51</v>
      </c>
      <c r="E55" s="122">
        <f>VLOOKUP($C$5, Data!$D$8:$DJ$127, Workings!$D55, 0)</f>
        <v>0</v>
      </c>
      <c r="F55" s="125"/>
      <c r="L55"/>
    </row>
    <row r="56" spans="1:19" ht="15.75" customHeight="1" x14ac:dyDescent="0.25">
      <c r="A56" s="121"/>
      <c r="B56" s="113" t="s">
        <v>49</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50</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51</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52</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62</v>
      </c>
      <c r="B68" s="118"/>
      <c r="C68" s="119" t="s">
        <v>2</v>
      </c>
      <c r="D68" s="118">
        <v>64</v>
      </c>
      <c r="E68" s="120">
        <f>VLOOKUP($C$5, Data!$D$8:$DJ$127, Workings!$D68, 0)</f>
        <v>52</v>
      </c>
      <c r="F68" s="125"/>
      <c r="L68"/>
    </row>
    <row r="69" spans="1:12" ht="15.75" customHeight="1" x14ac:dyDescent="0.25">
      <c r="A69" s="121"/>
      <c r="C69" s="114" t="s">
        <v>3</v>
      </c>
      <c r="D69" s="113">
        <v>65</v>
      </c>
      <c r="E69" s="122">
        <f>VLOOKUP($C$5, Data!$D$8:$DJ$127, Workings!$D69, 0)</f>
        <v>52</v>
      </c>
      <c r="F69" s="125"/>
      <c r="L69"/>
    </row>
    <row r="70" spans="1:12" ht="15.75" customHeight="1" x14ac:dyDescent="0.25">
      <c r="A70" s="121"/>
      <c r="C70" s="114" t="s">
        <v>4</v>
      </c>
      <c r="D70" s="113">
        <v>66</v>
      </c>
      <c r="E70" s="122">
        <f>VLOOKUP($C$5, Data!$D$8:$DJ$127, Workings!$D70, 0)</f>
        <v>1</v>
      </c>
      <c r="F70" s="125"/>
      <c r="L70"/>
    </row>
    <row r="71" spans="1:12" ht="15.75" customHeight="1" x14ac:dyDescent="0.25">
      <c r="A71" s="121"/>
      <c r="C71" s="115" t="s">
        <v>42</v>
      </c>
      <c r="D71" s="113">
        <v>67</v>
      </c>
      <c r="E71" s="122">
        <f>VLOOKUP($C$5, Data!$D$8:$DJ$127, Workings!$D71, 0)</f>
        <v>0</v>
      </c>
      <c r="F71" s="125"/>
      <c r="L71"/>
    </row>
    <row r="72" spans="1:12" ht="15.75" customHeight="1" x14ac:dyDescent="0.25">
      <c r="A72" s="121"/>
      <c r="C72" s="115" t="s">
        <v>43</v>
      </c>
      <c r="D72" s="113">
        <v>68</v>
      </c>
      <c r="E72" s="122">
        <f>VLOOKUP($C$5, Data!$D$8:$DJ$127, Workings!$D72, 0)</f>
        <v>0</v>
      </c>
      <c r="F72" s="125"/>
      <c r="L72"/>
    </row>
    <row r="73" spans="1:12" ht="15.75" customHeight="1" x14ac:dyDescent="0.25">
      <c r="A73" s="121"/>
      <c r="C73" s="115" t="s">
        <v>44</v>
      </c>
      <c r="D73" s="113">
        <v>69</v>
      </c>
      <c r="E73" s="122">
        <f>VLOOKUP($C$5, Data!$D$8:$DJ$127, Workings!$D73, 0)</f>
        <v>1</v>
      </c>
      <c r="F73" s="125"/>
      <c r="L73"/>
    </row>
    <row r="74" spans="1:12" ht="15.75" customHeight="1" x14ac:dyDescent="0.25">
      <c r="A74" s="121"/>
      <c r="C74" s="115" t="s">
        <v>45</v>
      </c>
      <c r="D74" s="113">
        <v>70</v>
      </c>
      <c r="E74" s="122">
        <f>VLOOKUP($C$5, Data!$D$8:$DJ$127, Workings!$D74, 0)</f>
        <v>2</v>
      </c>
      <c r="F74" s="125"/>
      <c r="L74"/>
    </row>
    <row r="75" spans="1:12" ht="15.75" customHeight="1" x14ac:dyDescent="0.25">
      <c r="A75" s="121"/>
      <c r="C75" s="115" t="s">
        <v>46</v>
      </c>
      <c r="D75" s="113">
        <v>71</v>
      </c>
      <c r="E75" s="122">
        <f>VLOOKUP($C$5, Data!$D$8:$DJ$127, Workings!$D75, 0)</f>
        <v>3</v>
      </c>
      <c r="F75" s="125"/>
      <c r="L75"/>
    </row>
    <row r="76" spans="1:12" ht="15.75" customHeight="1" x14ac:dyDescent="0.25">
      <c r="A76" s="121"/>
      <c r="C76" s="115" t="s">
        <v>47</v>
      </c>
      <c r="D76" s="113">
        <v>72</v>
      </c>
      <c r="E76" s="122">
        <f>VLOOKUP($C$5, Data!$D$8:$DJ$127, Workings!$D76, 0)</f>
        <v>46</v>
      </c>
      <c r="F76" s="125"/>
      <c r="L76"/>
    </row>
    <row r="77" spans="1:12" ht="15.75" customHeight="1" x14ac:dyDescent="0.25">
      <c r="A77" s="121"/>
      <c r="C77" s="115" t="s">
        <v>127</v>
      </c>
      <c r="D77" s="113">
        <v>73</v>
      </c>
      <c r="E77" s="122">
        <f>VLOOKUP($C$5, Data!$D$8:$DJ$127, Workings!$D77, 0)</f>
        <v>0</v>
      </c>
      <c r="F77" s="125"/>
      <c r="L77"/>
    </row>
    <row r="78" spans="1:12" ht="15.75" customHeight="1" x14ac:dyDescent="0.25">
      <c r="A78" s="121"/>
      <c r="C78" s="115" t="s">
        <v>128</v>
      </c>
      <c r="D78" s="113">
        <v>74</v>
      </c>
      <c r="E78" s="122">
        <f>VLOOKUP($C$5, Data!$D$8:$DJ$127, Workings!$D78, 0)</f>
        <v>0</v>
      </c>
      <c r="F78" s="125"/>
      <c r="L78"/>
    </row>
    <row r="79" spans="1:12" ht="15.75" customHeight="1" x14ac:dyDescent="0.25">
      <c r="A79" s="123"/>
      <c r="B79" s="124"/>
      <c r="C79" s="126" t="s">
        <v>129</v>
      </c>
      <c r="D79" s="124">
        <v>75</v>
      </c>
      <c r="E79" s="201">
        <f>VLOOKUP($C$5, Data!$D$8:$DJ$127, Workings!$D79, 0)</f>
        <v>0</v>
      </c>
      <c r="F79" s="125"/>
      <c r="L79"/>
    </row>
    <row r="80" spans="1:12" ht="15.75" customHeight="1" x14ac:dyDescent="0.25">
      <c r="A80" s="117" t="s">
        <v>63</v>
      </c>
      <c r="B80" s="118"/>
      <c r="C80" s="119" t="s">
        <v>2</v>
      </c>
      <c r="D80" s="118">
        <v>76</v>
      </c>
      <c r="E80" s="120">
        <f>VLOOKUP($C$5, Data!$D$8:$DJ$127, Workings!$D80, 0)</f>
        <v>100</v>
      </c>
      <c r="F80" s="125"/>
      <c r="L80"/>
    </row>
    <row r="81" spans="1:12" ht="15.75" customHeight="1" x14ac:dyDescent="0.25">
      <c r="A81" s="121"/>
      <c r="C81" s="114" t="s">
        <v>3</v>
      </c>
      <c r="D81" s="113">
        <v>77</v>
      </c>
      <c r="E81" s="122">
        <f>VLOOKUP($C$5, Data!$D$8:$DJ$127, Workings!$D81, 0)</f>
        <v>96</v>
      </c>
      <c r="F81" s="125"/>
      <c r="L81"/>
    </row>
    <row r="82" spans="1:12" ht="15.75" customHeight="1" x14ac:dyDescent="0.25">
      <c r="A82" s="121"/>
      <c r="C82" s="114" t="s">
        <v>4</v>
      </c>
      <c r="D82" s="113">
        <v>78</v>
      </c>
      <c r="E82" s="122">
        <f>VLOOKUP($C$5, Data!$D$8:$DJ$127, Workings!$D82, 0)</f>
        <v>1</v>
      </c>
      <c r="F82" s="125"/>
      <c r="L82"/>
    </row>
    <row r="83" spans="1:12" ht="15.75" customHeight="1" x14ac:dyDescent="0.25">
      <c r="A83" s="121"/>
      <c r="C83" s="115" t="s">
        <v>42</v>
      </c>
      <c r="D83" s="113">
        <v>79</v>
      </c>
      <c r="E83" s="122">
        <f>VLOOKUP($C$5, Data!$D$8:$DJ$127, Workings!$D83, 0)</f>
        <v>0</v>
      </c>
      <c r="F83" s="125"/>
      <c r="L83"/>
    </row>
    <row r="84" spans="1:12" ht="15.75" customHeight="1" x14ac:dyDescent="0.25">
      <c r="A84" s="121"/>
      <c r="C84" s="115" t="s">
        <v>43</v>
      </c>
      <c r="D84" s="113">
        <v>80</v>
      </c>
      <c r="E84" s="122">
        <f>VLOOKUP($C$5, Data!$D$8:$DJ$127, Workings!$D84, 0)</f>
        <v>0</v>
      </c>
      <c r="F84" s="125"/>
      <c r="L84"/>
    </row>
    <row r="85" spans="1:12" ht="15.75" customHeight="1" x14ac:dyDescent="0.25">
      <c r="A85" s="121"/>
      <c r="C85" s="115" t="s">
        <v>44</v>
      </c>
      <c r="D85" s="113">
        <v>81</v>
      </c>
      <c r="E85" s="122">
        <f>VLOOKUP($C$5, Data!$D$8:$DJ$127, Workings!$D85, 0)</f>
        <v>1</v>
      </c>
      <c r="F85" s="125"/>
      <c r="L85"/>
    </row>
    <row r="86" spans="1:12" ht="15.75" customHeight="1" x14ac:dyDescent="0.25">
      <c r="A86" s="121"/>
      <c r="C86" s="115" t="s">
        <v>45</v>
      </c>
      <c r="D86" s="113">
        <v>82</v>
      </c>
      <c r="E86" s="122">
        <f>VLOOKUP($C$5, Data!$D$8:$DJ$127, Workings!$D86, 0)</f>
        <v>5</v>
      </c>
      <c r="F86" s="125"/>
      <c r="L86"/>
    </row>
    <row r="87" spans="1:12" ht="15.75" customHeight="1" x14ac:dyDescent="0.25">
      <c r="A87" s="121"/>
      <c r="C87" s="115" t="s">
        <v>46</v>
      </c>
      <c r="D87" s="113">
        <v>83</v>
      </c>
      <c r="E87" s="122">
        <f>VLOOKUP($C$5, Data!$D$8:$DJ$127, Workings!$D87, 0)</f>
        <v>7</v>
      </c>
      <c r="F87" s="125"/>
      <c r="L87"/>
    </row>
    <row r="88" spans="1:12" ht="15.75" customHeight="1" x14ac:dyDescent="0.25">
      <c r="A88" s="121"/>
      <c r="C88" s="115" t="s">
        <v>47</v>
      </c>
      <c r="D88" s="113">
        <v>84</v>
      </c>
      <c r="E88" s="122">
        <f>VLOOKUP($C$5, Data!$D$8:$DJ$127, Workings!$D88, 0)</f>
        <v>83</v>
      </c>
      <c r="F88" s="125"/>
      <c r="L88"/>
    </row>
    <row r="89" spans="1:12" ht="15.75" customHeight="1" x14ac:dyDescent="0.25">
      <c r="A89" s="121"/>
      <c r="C89" s="115" t="s">
        <v>127</v>
      </c>
      <c r="D89" s="113">
        <v>85</v>
      </c>
      <c r="E89" s="122">
        <f>VLOOKUP($C$5, Data!$D$8:$DJ$127, Workings!$D89, 0)</f>
        <v>0</v>
      </c>
      <c r="F89" s="125"/>
      <c r="L89"/>
    </row>
    <row r="90" spans="1:12" ht="15.75" customHeight="1" x14ac:dyDescent="0.25">
      <c r="A90" s="121"/>
      <c r="C90" s="115" t="s">
        <v>128</v>
      </c>
      <c r="D90" s="113">
        <v>86</v>
      </c>
      <c r="E90" s="122">
        <f>VLOOKUP($C$5, Data!$D$8:$DJ$127, Workings!$D90, 0)</f>
        <v>0</v>
      </c>
      <c r="F90" s="125"/>
      <c r="L90"/>
    </row>
    <row r="91" spans="1:12" ht="15.75" customHeight="1" x14ac:dyDescent="0.25">
      <c r="A91" s="121"/>
      <c r="C91" s="115" t="s">
        <v>129</v>
      </c>
      <c r="D91" s="113">
        <v>87</v>
      </c>
      <c r="E91" s="122">
        <f>VLOOKUP($C$5, Data!$D$8:$DJ$127, Workings!$D91, 0)</f>
        <v>0</v>
      </c>
      <c r="F91" s="125"/>
      <c r="L91"/>
    </row>
    <row r="92" spans="1:12" ht="15.75" customHeight="1" x14ac:dyDescent="0.25">
      <c r="A92" s="121"/>
      <c r="B92" s="113" t="s">
        <v>49</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50</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51</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52</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64</v>
      </c>
      <c r="B104" s="118"/>
      <c r="C104" s="119" t="s">
        <v>2</v>
      </c>
      <c r="D104" s="118">
        <v>100</v>
      </c>
      <c r="E104" s="120">
        <f>VLOOKUP($C$5, Data!$D$8:$DJ$127, Workings!$D104, 0)</f>
        <v>214</v>
      </c>
      <c r="F104" s="125"/>
      <c r="L104"/>
    </row>
    <row r="105" spans="1:12" ht="15.75" customHeight="1" x14ac:dyDescent="0.25">
      <c r="A105" s="121"/>
      <c r="C105" s="114" t="s">
        <v>3</v>
      </c>
      <c r="D105" s="113">
        <v>101</v>
      </c>
      <c r="E105" s="122">
        <f>VLOOKUP($C$5, Data!$D$8:$DJ$127, Workings!$D105, 0)</f>
        <v>214</v>
      </c>
      <c r="F105" s="125"/>
      <c r="L105"/>
    </row>
    <row r="106" spans="1:12" ht="15.75" customHeight="1" x14ac:dyDescent="0.25">
      <c r="A106" s="121"/>
      <c r="C106" s="114" t="s">
        <v>4</v>
      </c>
      <c r="D106" s="113">
        <v>102</v>
      </c>
      <c r="E106" s="122">
        <f>VLOOKUP($C$5, Data!$D$8:$DJ$127, Workings!$D106, 0)</f>
        <v>1</v>
      </c>
      <c r="L106"/>
    </row>
    <row r="107" spans="1:12" ht="15.75" customHeight="1" x14ac:dyDescent="0.25">
      <c r="A107" s="121"/>
      <c r="C107" s="115" t="s">
        <v>42</v>
      </c>
      <c r="D107" s="113">
        <v>103</v>
      </c>
      <c r="E107" s="122">
        <f>VLOOKUP($C$5, Data!$D$8:$DJ$127, Workings!$D107, 0)</f>
        <v>0</v>
      </c>
      <c r="L107"/>
    </row>
    <row r="108" spans="1:12" ht="15.75" customHeight="1" x14ac:dyDescent="0.25">
      <c r="A108" s="121"/>
      <c r="C108" s="115" t="s">
        <v>43</v>
      </c>
      <c r="D108" s="113">
        <v>104</v>
      </c>
      <c r="E108" s="122">
        <f>VLOOKUP($C$5, Data!$D$8:$DJ$127, Workings!$D108, 0)</f>
        <v>0</v>
      </c>
      <c r="L108"/>
    </row>
    <row r="109" spans="1:12" ht="15.75" customHeight="1" x14ac:dyDescent="0.25">
      <c r="A109" s="121"/>
      <c r="C109" s="115" t="s">
        <v>44</v>
      </c>
      <c r="D109" s="113">
        <v>105</v>
      </c>
      <c r="E109" s="122">
        <f>VLOOKUP($C$5, Data!$D$8:$DJ$127, Workings!$D109, 0)</f>
        <v>1</v>
      </c>
      <c r="L109"/>
    </row>
    <row r="110" spans="1:12" ht="15.75" customHeight="1" x14ac:dyDescent="0.25">
      <c r="A110" s="121"/>
      <c r="C110" s="115" t="s">
        <v>45</v>
      </c>
      <c r="D110" s="113">
        <v>106</v>
      </c>
      <c r="E110" s="122">
        <f>VLOOKUP($C$5, Data!$D$8:$DJ$127, Workings!$D110, 0)</f>
        <v>13</v>
      </c>
      <c r="L110"/>
    </row>
    <row r="111" spans="1:12" ht="15.75" customHeight="1" x14ac:dyDescent="0.25">
      <c r="A111" s="121"/>
      <c r="C111" s="115" t="s">
        <v>46</v>
      </c>
      <c r="D111" s="113">
        <v>107</v>
      </c>
      <c r="E111" s="122">
        <f>VLOOKUP($C$5, Data!$D$8:$DJ$127, Workings!$D111, 0)</f>
        <v>27</v>
      </c>
      <c r="L111"/>
    </row>
    <row r="112" spans="1:12" ht="15.75" customHeight="1" x14ac:dyDescent="0.25">
      <c r="A112" s="121"/>
      <c r="C112" s="115" t="s">
        <v>47</v>
      </c>
      <c r="D112" s="113">
        <v>108</v>
      </c>
      <c r="E112" s="122">
        <f>VLOOKUP($C$5, Data!$D$8:$DJ$127, Workings!$D112, 0)</f>
        <v>172</v>
      </c>
      <c r="L112"/>
    </row>
    <row r="113" spans="1:12" ht="15.75" customHeight="1" x14ac:dyDescent="0.25">
      <c r="A113" s="121"/>
      <c r="B113" s="114"/>
      <c r="C113" s="115" t="s">
        <v>127</v>
      </c>
      <c r="D113" s="113">
        <v>109</v>
      </c>
      <c r="E113" s="122">
        <f>VLOOKUP($C$5, Data!$D$8:$DJ$127, Workings!$D113, 0)</f>
        <v>0</v>
      </c>
      <c r="L113"/>
    </row>
    <row r="114" spans="1:12" ht="15.75" customHeight="1" x14ac:dyDescent="0.25">
      <c r="A114" s="121"/>
      <c r="B114" s="114"/>
      <c r="C114" s="115" t="s">
        <v>128</v>
      </c>
      <c r="D114" s="113">
        <v>110</v>
      </c>
      <c r="E114" s="122">
        <f>VLOOKUP($C$5, Data!$D$8:$DJ$127, Workings!$D114, 0)</f>
        <v>0</v>
      </c>
      <c r="L114"/>
    </row>
    <row r="115" spans="1:12" ht="15.75" customHeight="1" x14ac:dyDescent="0.25">
      <c r="A115" s="123"/>
      <c r="B115" s="124"/>
      <c r="C115" s="126" t="s">
        <v>129</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86" zoomScale="120" zoomScaleNormal="120" workbookViewId="0">
      <selection activeCell="O101" sqref="O101"/>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September</v>
      </c>
      <c r="G3" s="83"/>
      <c r="H3" s="107"/>
      <c r="S3" s="182"/>
      <c r="V3" s="208"/>
      <c r="W3" s="208"/>
      <c r="X3" s="208"/>
      <c r="Y3" s="208"/>
      <c r="Z3" s="208"/>
      <c r="AA3" s="208"/>
      <c r="AB3" s="208"/>
    </row>
    <row r="4" spans="1:114" ht="15.75" thickBot="1" x14ac:dyDescent="0.3">
      <c r="E4" s="9" t="s">
        <v>12</v>
      </c>
      <c r="F4" s="184" t="str">
        <f>'Front Sheet'!E8</f>
        <v>2024-25</v>
      </c>
      <c r="G4" s="110"/>
      <c r="H4" s="108"/>
      <c r="S4" s="182"/>
      <c r="V4" s="182"/>
      <c r="Y4" s="182"/>
      <c r="AB4" s="182"/>
      <c r="AE4" s="182" t="s">
        <v>65</v>
      </c>
      <c r="AQ4" s="182" t="s">
        <v>6</v>
      </c>
      <c r="BO4" s="182" t="s">
        <v>62</v>
      </c>
      <c r="CA4" s="182" t="s">
        <v>130</v>
      </c>
      <c r="CY4" s="182" t="s">
        <v>131</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49</v>
      </c>
      <c r="T6" s="152"/>
      <c r="U6" s="153"/>
      <c r="V6" s="151" t="s">
        <v>50</v>
      </c>
      <c r="W6" s="152"/>
      <c r="X6" s="153"/>
      <c r="Y6" s="151" t="s">
        <v>51</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49</v>
      </c>
      <c r="BD6" s="85"/>
      <c r="BE6" s="86"/>
      <c r="BF6" s="84" t="s">
        <v>50</v>
      </c>
      <c r="BG6" s="85"/>
      <c r="BH6" s="86"/>
      <c r="BI6" s="84" t="s">
        <v>51</v>
      </c>
      <c r="BJ6" s="85"/>
      <c r="BK6" s="86"/>
      <c r="BL6" s="84" t="s">
        <v>52</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49</v>
      </c>
      <c r="CN6" s="85"/>
      <c r="CO6" s="86"/>
      <c r="CP6" s="84" t="s">
        <v>50</v>
      </c>
      <c r="CQ6" s="85"/>
      <c r="CR6" s="86"/>
      <c r="CS6" s="84" t="s">
        <v>51</v>
      </c>
      <c r="CT6" s="85"/>
      <c r="CU6" s="86"/>
      <c r="CV6" s="84" t="s">
        <v>52</v>
      </c>
      <c r="CW6" s="90"/>
      <c r="CX6" s="86"/>
      <c r="CY6" s="91"/>
      <c r="CZ6" s="90"/>
      <c r="DA6" s="90"/>
      <c r="DB6" s="90"/>
      <c r="DC6" s="90"/>
      <c r="DD6" s="90"/>
      <c r="DE6" s="90"/>
      <c r="DF6" s="90"/>
      <c r="DG6" s="90"/>
      <c r="DH6" s="90"/>
      <c r="DI6" s="90"/>
      <c r="DJ6" s="92"/>
    </row>
    <row r="7" spans="1:114" s="82" customFormat="1" ht="57.75" customHeight="1" x14ac:dyDescent="0.25">
      <c r="A7" s="82" t="s">
        <v>175</v>
      </c>
      <c r="B7" s="82" t="s">
        <v>173</v>
      </c>
      <c r="C7" s="82" t="s">
        <v>58</v>
      </c>
      <c r="D7" s="203" t="s">
        <v>174</v>
      </c>
      <c r="E7" s="99" t="s">
        <v>79</v>
      </c>
      <c r="F7" s="59" t="s">
        <v>5</v>
      </c>
      <c r="G7" s="209" t="s">
        <v>119</v>
      </c>
      <c r="H7" s="210" t="s">
        <v>182</v>
      </c>
      <c r="I7" s="210" t="s">
        <v>183</v>
      </c>
      <c r="J7" s="210" t="s">
        <v>42</v>
      </c>
      <c r="K7" s="210" t="s">
        <v>43</v>
      </c>
      <c r="L7" s="210" t="s">
        <v>44</v>
      </c>
      <c r="M7" s="210" t="s">
        <v>45</v>
      </c>
      <c r="N7" s="210" t="s">
        <v>46</v>
      </c>
      <c r="O7" s="210" t="s">
        <v>47</v>
      </c>
      <c r="P7" s="210" t="s">
        <v>118</v>
      </c>
      <c r="Q7" s="210" t="s">
        <v>120</v>
      </c>
      <c r="R7" s="211" t="s">
        <v>121</v>
      </c>
      <c r="S7" s="210" t="s">
        <v>2</v>
      </c>
      <c r="T7" s="210" t="s">
        <v>3</v>
      </c>
      <c r="U7" s="210" t="s">
        <v>71</v>
      </c>
      <c r="V7" s="209" t="s">
        <v>2</v>
      </c>
      <c r="W7" s="210" t="s">
        <v>3</v>
      </c>
      <c r="X7" s="210" t="s">
        <v>71</v>
      </c>
      <c r="Y7" s="209" t="s">
        <v>2</v>
      </c>
      <c r="Z7" s="210" t="s">
        <v>3</v>
      </c>
      <c r="AA7" s="210" t="s">
        <v>71</v>
      </c>
      <c r="AB7" s="212" t="s">
        <v>2</v>
      </c>
      <c r="AC7" s="213" t="s">
        <v>3</v>
      </c>
      <c r="AD7" s="214" t="s">
        <v>71</v>
      </c>
      <c r="AE7" s="87" t="s">
        <v>2</v>
      </c>
      <c r="AF7" s="88" t="s">
        <v>3</v>
      </c>
      <c r="AG7" s="88" t="s">
        <v>4</v>
      </c>
      <c r="AH7" s="93" t="s">
        <v>42</v>
      </c>
      <c r="AI7" s="93" t="s">
        <v>43</v>
      </c>
      <c r="AJ7" s="93" t="s">
        <v>44</v>
      </c>
      <c r="AK7" s="93" t="s">
        <v>45</v>
      </c>
      <c r="AL7" s="93" t="s">
        <v>46</v>
      </c>
      <c r="AM7" s="93" t="s">
        <v>47</v>
      </c>
      <c r="AN7" s="111" t="s">
        <v>118</v>
      </c>
      <c r="AO7" s="111" t="s">
        <v>120</v>
      </c>
      <c r="AP7" s="100" t="s">
        <v>121</v>
      </c>
      <c r="AQ7" s="87" t="s">
        <v>2</v>
      </c>
      <c r="AR7" s="88" t="s">
        <v>3</v>
      </c>
      <c r="AS7" s="88" t="s">
        <v>4</v>
      </c>
      <c r="AT7" s="93" t="s">
        <v>42</v>
      </c>
      <c r="AU7" s="93" t="s">
        <v>43</v>
      </c>
      <c r="AV7" s="93" t="s">
        <v>44</v>
      </c>
      <c r="AW7" s="93" t="s">
        <v>45</v>
      </c>
      <c r="AX7" s="93" t="s">
        <v>46</v>
      </c>
      <c r="AY7" s="93" t="s">
        <v>47</v>
      </c>
      <c r="AZ7" s="111" t="s">
        <v>118</v>
      </c>
      <c r="BA7" s="111" t="s">
        <v>120</v>
      </c>
      <c r="BB7" s="100" t="s">
        <v>121</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42</v>
      </c>
      <c r="BS7" s="93" t="s">
        <v>43</v>
      </c>
      <c r="BT7" s="93" t="s">
        <v>44</v>
      </c>
      <c r="BU7" s="93" t="s">
        <v>45</v>
      </c>
      <c r="BV7" s="93" t="s">
        <v>46</v>
      </c>
      <c r="BW7" s="93" t="s">
        <v>47</v>
      </c>
      <c r="BX7" s="111" t="s">
        <v>118</v>
      </c>
      <c r="BY7" s="111" t="s">
        <v>120</v>
      </c>
      <c r="BZ7" s="100" t="s">
        <v>121</v>
      </c>
      <c r="CA7" s="87" t="s">
        <v>2</v>
      </c>
      <c r="CB7" s="88" t="s">
        <v>3</v>
      </c>
      <c r="CC7" s="88" t="s">
        <v>4</v>
      </c>
      <c r="CD7" s="93" t="s">
        <v>42</v>
      </c>
      <c r="CE7" s="93" t="s">
        <v>43</v>
      </c>
      <c r="CF7" s="93" t="s">
        <v>44</v>
      </c>
      <c r="CG7" s="93" t="s">
        <v>45</v>
      </c>
      <c r="CH7" s="93" t="s">
        <v>46</v>
      </c>
      <c r="CI7" s="93" t="s">
        <v>47</v>
      </c>
      <c r="CJ7" s="111" t="s">
        <v>118</v>
      </c>
      <c r="CK7" s="111" t="s">
        <v>120</v>
      </c>
      <c r="CL7" s="100" t="s">
        <v>121</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42</v>
      </c>
      <c r="DC7" s="111" t="s">
        <v>43</v>
      </c>
      <c r="DD7" s="111" t="s">
        <v>44</v>
      </c>
      <c r="DE7" s="111" t="s">
        <v>45</v>
      </c>
      <c r="DF7" s="111" t="s">
        <v>46</v>
      </c>
      <c r="DG7" s="111" t="s">
        <v>47</v>
      </c>
      <c r="DH7" s="111" t="s">
        <v>118</v>
      </c>
      <c r="DI7" s="111" t="s">
        <v>120</v>
      </c>
      <c r="DJ7" s="100" t="s">
        <v>121</v>
      </c>
    </row>
    <row r="8" spans="1:114" x14ac:dyDescent="0.25">
      <c r="A8" s="1" t="s">
        <v>122</v>
      </c>
      <c r="B8" s="1" t="str">
        <f>A8&amp;" "&amp;E8</f>
        <v>Q1 2017-18</v>
      </c>
      <c r="C8" s="1" t="s">
        <v>93</v>
      </c>
      <c r="D8" s="149" t="str">
        <f>E8&amp;F8</f>
        <v>2017-18April</v>
      </c>
      <c r="E8" s="98" t="s">
        <v>76</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122</v>
      </c>
      <c r="B9" s="1" t="str">
        <f t="shared" ref="B9:B72" si="25">A9&amp;" "&amp;E9</f>
        <v>Q1 2017-18</v>
      </c>
      <c r="C9" s="1" t="s">
        <v>15</v>
      </c>
      <c r="D9" s="149" t="str">
        <f t="shared" ref="D9:D72" si="26">E9&amp;F9</f>
        <v>2017-18May</v>
      </c>
      <c r="E9" s="67" t="s">
        <v>76</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122</v>
      </c>
      <c r="B10" s="1" t="str">
        <f t="shared" si="25"/>
        <v>Q1 2017-18</v>
      </c>
      <c r="C10" s="1" t="s">
        <v>83</v>
      </c>
      <c r="D10" s="149" t="str">
        <f t="shared" si="26"/>
        <v>2017-18June</v>
      </c>
      <c r="E10" s="67" t="s">
        <v>76</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123</v>
      </c>
      <c r="B11" s="1" t="str">
        <f t="shared" si="25"/>
        <v>Q2 2017-18</v>
      </c>
      <c r="C11" s="1" t="s">
        <v>84</v>
      </c>
      <c r="D11" s="149" t="str">
        <f t="shared" si="26"/>
        <v>2017-18July</v>
      </c>
      <c r="E11" s="67" t="s">
        <v>76</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123</v>
      </c>
      <c r="B12" s="1" t="str">
        <f t="shared" si="25"/>
        <v>Q2 2017-18</v>
      </c>
      <c r="C12" s="1" t="s">
        <v>85</v>
      </c>
      <c r="D12" s="149" t="str">
        <f t="shared" si="26"/>
        <v>2017-18August</v>
      </c>
      <c r="E12" s="67" t="s">
        <v>76</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123</v>
      </c>
      <c r="B13" s="1" t="str">
        <f t="shared" si="25"/>
        <v>Q2 2017-18</v>
      </c>
      <c r="C13" s="1" t="s">
        <v>86</v>
      </c>
      <c r="D13" s="149" t="str">
        <f t="shared" si="26"/>
        <v>2017-18September</v>
      </c>
      <c r="E13" s="67" t="s">
        <v>76</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124</v>
      </c>
      <c r="B14" s="1" t="str">
        <f t="shared" si="25"/>
        <v>Q3 2017-18</v>
      </c>
      <c r="C14" s="1" t="s">
        <v>87</v>
      </c>
      <c r="D14" s="149" t="str">
        <f t="shared" si="26"/>
        <v>2017-18October</v>
      </c>
      <c r="E14" s="67" t="s">
        <v>76</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124</v>
      </c>
      <c r="B15" s="1" t="str">
        <f t="shared" si="25"/>
        <v>Q3 2017-18</v>
      </c>
      <c r="C15" s="1" t="s">
        <v>88</v>
      </c>
      <c r="D15" s="149" t="str">
        <f t="shared" si="26"/>
        <v>2017-18November</v>
      </c>
      <c r="E15" s="67" t="s">
        <v>76</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124</v>
      </c>
      <c r="B16" s="1" t="str">
        <f t="shared" si="25"/>
        <v>Q3 2017-18</v>
      </c>
      <c r="C16" s="1" t="s">
        <v>89</v>
      </c>
      <c r="D16" s="149" t="str">
        <f t="shared" si="26"/>
        <v>2017-18December</v>
      </c>
      <c r="E16" s="67" t="s">
        <v>76</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125</v>
      </c>
      <c r="B17" s="1" t="str">
        <f t="shared" si="25"/>
        <v>Q4 2017-18</v>
      </c>
      <c r="C17" s="1" t="s">
        <v>90</v>
      </c>
      <c r="D17" s="149" t="str">
        <f t="shared" si="26"/>
        <v>2017-18January</v>
      </c>
      <c r="E17" s="67" t="s">
        <v>76</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125</v>
      </c>
      <c r="B18" s="1" t="str">
        <f t="shared" si="25"/>
        <v>Q4 2017-18</v>
      </c>
      <c r="C18" s="1" t="s">
        <v>91</v>
      </c>
      <c r="D18" s="149" t="str">
        <f t="shared" si="26"/>
        <v>2017-18February</v>
      </c>
      <c r="E18" s="67" t="s">
        <v>76</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125</v>
      </c>
      <c r="B19" s="1" t="str">
        <f t="shared" si="25"/>
        <v>Q4 2017-18</v>
      </c>
      <c r="C19" s="1" t="s">
        <v>92</v>
      </c>
      <c r="D19" s="149" t="str">
        <f t="shared" si="26"/>
        <v>2017-18March</v>
      </c>
      <c r="E19" s="67" t="s">
        <v>76</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122</v>
      </c>
      <c r="B20" s="1" t="str">
        <f t="shared" si="25"/>
        <v>Q1 2018-19</v>
      </c>
      <c r="C20" s="1" t="s">
        <v>94</v>
      </c>
      <c r="D20" s="149" t="str">
        <f t="shared" si="26"/>
        <v>2018-19April</v>
      </c>
      <c r="E20" s="185" t="s">
        <v>53</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122</v>
      </c>
      <c r="B21" s="1" t="str">
        <f t="shared" si="25"/>
        <v>Q1 2018-19</v>
      </c>
      <c r="C21" s="1" t="s">
        <v>15</v>
      </c>
      <c r="D21" s="149" t="str">
        <f t="shared" si="26"/>
        <v>2018-19May</v>
      </c>
      <c r="E21" s="67" t="s">
        <v>53</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122</v>
      </c>
      <c r="B22" s="1" t="str">
        <f t="shared" si="25"/>
        <v>Q1 2018-19</v>
      </c>
      <c r="C22" s="1" t="s">
        <v>83</v>
      </c>
      <c r="D22" s="149" t="str">
        <f t="shared" si="26"/>
        <v>2018-19June</v>
      </c>
      <c r="E22" s="67" t="s">
        <v>53</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123</v>
      </c>
      <c r="B23" s="1" t="str">
        <f t="shared" si="25"/>
        <v>Q2 2018-19</v>
      </c>
      <c r="C23" s="1" t="s">
        <v>84</v>
      </c>
      <c r="D23" s="149" t="str">
        <f t="shared" si="26"/>
        <v>2018-19July</v>
      </c>
      <c r="E23" s="67" t="s">
        <v>53</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123</v>
      </c>
      <c r="B24" s="1" t="str">
        <f t="shared" si="25"/>
        <v>Q2 2018-19</v>
      </c>
      <c r="C24" s="1" t="s">
        <v>85</v>
      </c>
      <c r="D24" s="149" t="str">
        <f t="shared" si="26"/>
        <v>2018-19August</v>
      </c>
      <c r="E24" s="67" t="s">
        <v>53</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123</v>
      </c>
      <c r="B25" s="1" t="str">
        <f t="shared" si="25"/>
        <v>Q2 2018-19</v>
      </c>
      <c r="C25" s="1" t="s">
        <v>86</v>
      </c>
      <c r="D25" s="149" t="str">
        <f t="shared" si="26"/>
        <v>2018-19September</v>
      </c>
      <c r="E25" s="67" t="s">
        <v>53</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124</v>
      </c>
      <c r="B26" s="1" t="str">
        <f t="shared" si="25"/>
        <v>Q3 2018-19</v>
      </c>
      <c r="C26" s="1" t="s">
        <v>87</v>
      </c>
      <c r="D26" s="149" t="str">
        <f t="shared" si="26"/>
        <v>2018-19October</v>
      </c>
      <c r="E26" s="67" t="s">
        <v>53</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124</v>
      </c>
      <c r="B27" s="1" t="str">
        <f t="shared" si="25"/>
        <v>Q3 2018-19</v>
      </c>
      <c r="C27" s="1" t="s">
        <v>88</v>
      </c>
      <c r="D27" s="149" t="str">
        <f t="shared" si="26"/>
        <v>2018-19November</v>
      </c>
      <c r="E27" s="67" t="s">
        <v>53</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124</v>
      </c>
      <c r="B28" s="1" t="str">
        <f t="shared" si="25"/>
        <v>Q3 2018-19</v>
      </c>
      <c r="C28" s="1" t="s">
        <v>89</v>
      </c>
      <c r="D28" s="149" t="str">
        <f t="shared" si="26"/>
        <v>2018-19December</v>
      </c>
      <c r="E28" s="67" t="s">
        <v>53</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125</v>
      </c>
      <c r="B29" s="1" t="str">
        <f t="shared" si="25"/>
        <v>Q4 2018-19</v>
      </c>
      <c r="C29" s="1" t="s">
        <v>90</v>
      </c>
      <c r="D29" s="149" t="str">
        <f t="shared" si="26"/>
        <v>2018-19January</v>
      </c>
      <c r="E29" s="67" t="s">
        <v>53</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125</v>
      </c>
      <c r="B30" s="1" t="str">
        <f t="shared" si="25"/>
        <v>Q4 2018-19</v>
      </c>
      <c r="C30" s="1" t="s">
        <v>91</v>
      </c>
      <c r="D30" s="149" t="str">
        <f t="shared" si="26"/>
        <v>2018-19February</v>
      </c>
      <c r="E30" s="67" t="s">
        <v>53</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125</v>
      </c>
      <c r="B31" s="1" t="str">
        <f t="shared" si="25"/>
        <v>Q4 2018-19</v>
      </c>
      <c r="C31" s="1" t="s">
        <v>92</v>
      </c>
      <c r="D31" s="149" t="str">
        <f t="shared" si="26"/>
        <v>2018-19March</v>
      </c>
      <c r="E31" s="67" t="s">
        <v>53</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122</v>
      </c>
      <c r="B32" s="1" t="str">
        <f t="shared" si="25"/>
        <v>Q1 2019-20</v>
      </c>
      <c r="C32" s="1" t="s">
        <v>95</v>
      </c>
      <c r="D32" s="149" t="str">
        <f t="shared" si="26"/>
        <v>2019-20April</v>
      </c>
      <c r="E32" s="185" t="s">
        <v>54</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122</v>
      </c>
      <c r="B33" s="1" t="str">
        <f t="shared" si="25"/>
        <v>Q1 2019-20</v>
      </c>
      <c r="C33" s="1" t="s">
        <v>15</v>
      </c>
      <c r="D33" s="149" t="str">
        <f t="shared" si="26"/>
        <v>2019-20May</v>
      </c>
      <c r="E33" s="67" t="s">
        <v>54</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122</v>
      </c>
      <c r="B34" s="1" t="str">
        <f t="shared" si="25"/>
        <v>Q1 2019-20</v>
      </c>
      <c r="C34" s="1" t="s">
        <v>83</v>
      </c>
      <c r="D34" s="149" t="str">
        <f t="shared" si="26"/>
        <v>2019-20June</v>
      </c>
      <c r="E34" s="67" t="s">
        <v>54</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123</v>
      </c>
      <c r="B35" s="1" t="str">
        <f t="shared" si="25"/>
        <v>Q2 2019-20</v>
      </c>
      <c r="C35" s="1" t="s">
        <v>84</v>
      </c>
      <c r="D35" s="149" t="str">
        <f t="shared" si="26"/>
        <v>2019-20July</v>
      </c>
      <c r="E35" s="67" t="s">
        <v>54</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123</v>
      </c>
      <c r="B36" s="1" t="str">
        <f t="shared" si="25"/>
        <v>Q2 2019-20</v>
      </c>
      <c r="C36" s="1" t="s">
        <v>85</v>
      </c>
      <c r="D36" s="149" t="str">
        <f t="shared" si="26"/>
        <v>2019-20August</v>
      </c>
      <c r="E36" s="67" t="s">
        <v>54</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123</v>
      </c>
      <c r="B37" s="1" t="str">
        <f t="shared" si="25"/>
        <v>Q2 2019-20</v>
      </c>
      <c r="C37" s="1" t="s">
        <v>86</v>
      </c>
      <c r="D37" s="149" t="str">
        <f t="shared" si="26"/>
        <v>2019-20September</v>
      </c>
      <c r="E37" s="67" t="s">
        <v>54</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124</v>
      </c>
      <c r="B38" s="1" t="str">
        <f t="shared" si="25"/>
        <v>Q3 2019-20</v>
      </c>
      <c r="C38" s="1" t="s">
        <v>87</v>
      </c>
      <c r="D38" s="149" t="str">
        <f t="shared" si="26"/>
        <v>2019-20October</v>
      </c>
      <c r="E38" s="67" t="s">
        <v>54</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124</v>
      </c>
      <c r="B39" s="1" t="str">
        <f t="shared" si="25"/>
        <v>Q3 2019-20</v>
      </c>
      <c r="C39" s="1" t="s">
        <v>88</v>
      </c>
      <c r="D39" s="149" t="str">
        <f t="shared" si="26"/>
        <v>2019-20November</v>
      </c>
      <c r="E39" s="67" t="s">
        <v>54</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124</v>
      </c>
      <c r="B40" s="1" t="str">
        <f t="shared" si="25"/>
        <v>Q3 2019-20</v>
      </c>
      <c r="C40" s="1" t="s">
        <v>89</v>
      </c>
      <c r="D40" s="149" t="str">
        <f t="shared" si="26"/>
        <v>2019-20December</v>
      </c>
      <c r="E40" s="67" t="s">
        <v>54</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125</v>
      </c>
      <c r="B41" s="1" t="str">
        <f t="shared" si="25"/>
        <v>Q4 2019-20</v>
      </c>
      <c r="C41" s="1" t="s">
        <v>90</v>
      </c>
      <c r="D41" s="149" t="str">
        <f t="shared" si="26"/>
        <v>2019-20January</v>
      </c>
      <c r="E41" s="67" t="s">
        <v>54</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125</v>
      </c>
      <c r="B42" s="1" t="str">
        <f t="shared" si="25"/>
        <v>Q4 2019-20</v>
      </c>
      <c r="C42" s="1" t="s">
        <v>91</v>
      </c>
      <c r="D42" s="149" t="str">
        <f t="shared" si="26"/>
        <v>2019-20February</v>
      </c>
      <c r="E42" s="67" t="s">
        <v>54</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125</v>
      </c>
      <c r="B43" s="1" t="str">
        <f t="shared" si="25"/>
        <v>Q4 2019-20</v>
      </c>
      <c r="C43" s="1" t="s">
        <v>92</v>
      </c>
      <c r="D43" s="149" t="str">
        <f t="shared" si="26"/>
        <v>2019-20March</v>
      </c>
      <c r="E43" s="67" t="s">
        <v>54</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122</v>
      </c>
      <c r="B44" s="1" t="str">
        <f t="shared" si="25"/>
        <v>Q1 2020-21</v>
      </c>
      <c r="C44" s="1" t="s">
        <v>96</v>
      </c>
      <c r="D44" s="149" t="str">
        <f t="shared" si="26"/>
        <v>2020-21April</v>
      </c>
      <c r="E44" s="185" t="s">
        <v>77</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122</v>
      </c>
      <c r="B45" s="1" t="str">
        <f t="shared" si="25"/>
        <v>Q1 2020-21</v>
      </c>
      <c r="C45" s="1" t="s">
        <v>15</v>
      </c>
      <c r="D45" s="149" t="str">
        <f t="shared" si="26"/>
        <v>2020-21May</v>
      </c>
      <c r="E45" s="67" t="s">
        <v>77</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122</v>
      </c>
      <c r="B46" s="1" t="str">
        <f t="shared" si="25"/>
        <v>Q1 2020-21</v>
      </c>
      <c r="C46" s="1" t="s">
        <v>83</v>
      </c>
      <c r="D46" s="149" t="str">
        <f t="shared" si="26"/>
        <v>2020-21June</v>
      </c>
      <c r="E46" s="67" t="s">
        <v>77</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123</v>
      </c>
      <c r="B47" s="1" t="str">
        <f t="shared" si="25"/>
        <v>Q2 2020-21</v>
      </c>
      <c r="C47" s="1" t="s">
        <v>84</v>
      </c>
      <c r="D47" s="149" t="str">
        <f t="shared" si="26"/>
        <v>2020-21July</v>
      </c>
      <c r="E47" s="67" t="s">
        <v>77</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123</v>
      </c>
      <c r="B48" s="1" t="str">
        <f t="shared" si="25"/>
        <v>Q2 2020-21</v>
      </c>
      <c r="C48" s="1" t="s">
        <v>85</v>
      </c>
      <c r="D48" s="149" t="str">
        <f t="shared" si="26"/>
        <v>2020-21August</v>
      </c>
      <c r="E48" s="67" t="s">
        <v>77</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123</v>
      </c>
      <c r="B49" s="1" t="str">
        <f t="shared" si="25"/>
        <v>Q2 2020-21</v>
      </c>
      <c r="C49" s="1" t="s">
        <v>86</v>
      </c>
      <c r="D49" s="149" t="str">
        <f t="shared" si="26"/>
        <v>2020-21September</v>
      </c>
      <c r="E49" s="67" t="s">
        <v>77</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124</v>
      </c>
      <c r="B50" s="1" t="str">
        <f t="shared" si="25"/>
        <v>Q3 2020-21</v>
      </c>
      <c r="C50" s="1" t="s">
        <v>87</v>
      </c>
      <c r="D50" s="149" t="str">
        <f t="shared" si="26"/>
        <v>2020-21October</v>
      </c>
      <c r="E50" s="67" t="s">
        <v>77</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124</v>
      </c>
      <c r="B51" s="1" t="str">
        <f t="shared" si="25"/>
        <v>Q3 2020-21</v>
      </c>
      <c r="C51" s="1" t="s">
        <v>88</v>
      </c>
      <c r="D51" s="149" t="str">
        <f t="shared" si="26"/>
        <v>2020-21November</v>
      </c>
      <c r="E51" s="67" t="s">
        <v>77</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124</v>
      </c>
      <c r="B52" s="1" t="str">
        <f t="shared" si="25"/>
        <v>Q3 2020-21</v>
      </c>
      <c r="C52" s="1" t="s">
        <v>89</v>
      </c>
      <c r="D52" s="149" t="str">
        <f t="shared" si="26"/>
        <v>2020-21December</v>
      </c>
      <c r="E52" s="67" t="s">
        <v>77</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125</v>
      </c>
      <c r="B53" s="1" t="str">
        <f t="shared" si="25"/>
        <v>Q4 2020-21</v>
      </c>
      <c r="C53" s="1" t="s">
        <v>90</v>
      </c>
      <c r="D53" s="149" t="str">
        <f t="shared" si="26"/>
        <v>2020-21January</v>
      </c>
      <c r="E53" s="67" t="s">
        <v>77</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125</v>
      </c>
      <c r="B54" s="1" t="str">
        <f t="shared" si="25"/>
        <v>Q4 2020-21</v>
      </c>
      <c r="C54" s="1" t="s">
        <v>91</v>
      </c>
      <c r="D54" s="149" t="str">
        <f t="shared" si="26"/>
        <v>2020-21February</v>
      </c>
      <c r="E54" s="67" t="s">
        <v>77</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125</v>
      </c>
      <c r="B55" s="1" t="str">
        <f t="shared" si="25"/>
        <v>Q4 2020-21</v>
      </c>
      <c r="C55" s="1" t="s">
        <v>92</v>
      </c>
      <c r="D55" s="149" t="str">
        <f t="shared" si="26"/>
        <v>2020-21March</v>
      </c>
      <c r="E55" s="67" t="s">
        <v>77</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122</v>
      </c>
      <c r="B56" s="1" t="str">
        <f t="shared" si="25"/>
        <v>Q1 2021-22</v>
      </c>
      <c r="C56" s="1" t="s">
        <v>97</v>
      </c>
      <c r="D56" s="149" t="str">
        <f t="shared" si="26"/>
        <v>2021-22April</v>
      </c>
      <c r="E56" s="185" t="s">
        <v>78</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122</v>
      </c>
      <c r="B57" s="1" t="str">
        <f t="shared" si="25"/>
        <v>Q1 2021-22</v>
      </c>
      <c r="C57" s="1" t="s">
        <v>15</v>
      </c>
      <c r="D57" s="149" t="str">
        <f t="shared" si="26"/>
        <v>2021-22May</v>
      </c>
      <c r="E57" s="67" t="s">
        <v>78</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122</v>
      </c>
      <c r="B58" s="1" t="str">
        <f t="shared" si="25"/>
        <v>Q1 2021-22</v>
      </c>
      <c r="C58" s="1" t="s">
        <v>83</v>
      </c>
      <c r="D58" s="149" t="str">
        <f t="shared" si="26"/>
        <v>2021-22June</v>
      </c>
      <c r="E58" s="67" t="s">
        <v>78</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123</v>
      </c>
      <c r="B59" s="1" t="str">
        <f t="shared" si="25"/>
        <v>Q2 2021-22</v>
      </c>
      <c r="C59" s="1" t="s">
        <v>84</v>
      </c>
      <c r="D59" s="149" t="str">
        <f t="shared" si="26"/>
        <v>2021-22July</v>
      </c>
      <c r="E59" s="67" t="s">
        <v>78</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123</v>
      </c>
      <c r="B60" s="1" t="str">
        <f t="shared" si="25"/>
        <v>Q2 2021-22</v>
      </c>
      <c r="C60" s="1" t="s">
        <v>85</v>
      </c>
      <c r="D60" s="149" t="str">
        <f t="shared" si="26"/>
        <v>2021-22August</v>
      </c>
      <c r="E60" s="67" t="s">
        <v>78</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123</v>
      </c>
      <c r="B61" s="1" t="str">
        <f t="shared" si="25"/>
        <v>Q2 2021-22</v>
      </c>
      <c r="C61" s="1" t="s">
        <v>86</v>
      </c>
      <c r="D61" s="149" t="str">
        <f t="shared" si="26"/>
        <v>2021-22September</v>
      </c>
      <c r="E61" s="67" t="s">
        <v>78</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124</v>
      </c>
      <c r="B62" s="1" t="str">
        <f t="shared" si="25"/>
        <v>Q3 2021-22</v>
      </c>
      <c r="C62" s="1" t="s">
        <v>87</v>
      </c>
      <c r="D62" s="149" t="str">
        <f t="shared" si="26"/>
        <v>2021-22October</v>
      </c>
      <c r="E62" s="67" t="s">
        <v>78</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124</v>
      </c>
      <c r="B63" s="1" t="str">
        <f t="shared" si="25"/>
        <v>Q3 2021-22</v>
      </c>
      <c r="C63" s="1" t="s">
        <v>88</v>
      </c>
      <c r="D63" s="149" t="str">
        <f t="shared" si="26"/>
        <v>2021-22November</v>
      </c>
      <c r="E63" s="67" t="s">
        <v>78</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124</v>
      </c>
      <c r="B64" s="1" t="str">
        <f t="shared" si="25"/>
        <v>Q3 2021-22</v>
      </c>
      <c r="C64" s="149" t="s">
        <v>89</v>
      </c>
      <c r="D64" s="149" t="str">
        <f t="shared" si="26"/>
        <v>2021-22December</v>
      </c>
      <c r="E64" s="67" t="s">
        <v>78</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125</v>
      </c>
      <c r="B65" s="1" t="str">
        <f t="shared" si="25"/>
        <v>Q4 2021-22</v>
      </c>
      <c r="C65" s="149" t="s">
        <v>90</v>
      </c>
      <c r="D65" s="149" t="str">
        <f t="shared" si="26"/>
        <v>2021-22January</v>
      </c>
      <c r="E65" s="67" t="s">
        <v>78</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125</v>
      </c>
      <c r="B66" s="1" t="str">
        <f t="shared" si="25"/>
        <v>Q4 2021-22</v>
      </c>
      <c r="C66" s="149" t="s">
        <v>91</v>
      </c>
      <c r="D66" s="149" t="str">
        <f t="shared" si="26"/>
        <v>2021-22February</v>
      </c>
      <c r="E66" s="67" t="s">
        <v>78</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125</v>
      </c>
      <c r="B67" s="1" t="str">
        <f t="shared" si="25"/>
        <v>Q4 2021-22</v>
      </c>
      <c r="C67" s="149" t="s">
        <v>92</v>
      </c>
      <c r="D67" s="149" t="str">
        <f t="shared" si="26"/>
        <v>2021-22March</v>
      </c>
      <c r="E67" s="67" t="s">
        <v>78</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122</v>
      </c>
      <c r="B68" s="1" t="str">
        <f t="shared" si="25"/>
        <v>Q1 2022-23</v>
      </c>
      <c r="C68" s="1" t="s">
        <v>97</v>
      </c>
      <c r="D68" s="149" t="str">
        <f t="shared" si="26"/>
        <v>2022-23April</v>
      </c>
      <c r="E68" s="185" t="s">
        <v>110</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25">
      <c r="A69" s="1" t="s">
        <v>122</v>
      </c>
      <c r="B69" s="1" t="str">
        <f t="shared" si="25"/>
        <v>Q1 2022-23</v>
      </c>
      <c r="C69" s="1" t="s">
        <v>15</v>
      </c>
      <c r="D69" s="149" t="str">
        <f t="shared" si="26"/>
        <v>2022-23May</v>
      </c>
      <c r="E69" s="67" t="s">
        <v>110</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25">
      <c r="A70" s="1" t="s">
        <v>122</v>
      </c>
      <c r="B70" s="1" t="str">
        <f t="shared" si="25"/>
        <v>Q1 2022-23</v>
      </c>
      <c r="C70" s="1" t="s">
        <v>83</v>
      </c>
      <c r="D70" s="149" t="str">
        <f t="shared" si="26"/>
        <v>2022-23June</v>
      </c>
      <c r="E70" s="67" t="s">
        <v>110</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25">
      <c r="A71" s="1" t="s">
        <v>123</v>
      </c>
      <c r="B71" s="1" t="str">
        <f t="shared" si="25"/>
        <v>Q2 2022-23</v>
      </c>
      <c r="C71" s="1" t="s">
        <v>84</v>
      </c>
      <c r="D71" s="149" t="str">
        <f t="shared" si="26"/>
        <v>2022-23July</v>
      </c>
      <c r="E71" s="67" t="s">
        <v>110</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25">
      <c r="A72" s="1" t="s">
        <v>123</v>
      </c>
      <c r="B72" s="1" t="str">
        <f t="shared" si="25"/>
        <v>Q2 2022-23</v>
      </c>
      <c r="C72" s="1" t="s">
        <v>85</v>
      </c>
      <c r="D72" s="149" t="str">
        <f t="shared" si="26"/>
        <v>2022-23August</v>
      </c>
      <c r="E72" s="67" t="s">
        <v>110</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25">
      <c r="A73" s="1" t="s">
        <v>123</v>
      </c>
      <c r="B73" s="1" t="str">
        <f t="shared" ref="B73:B127" si="281">A73&amp;" "&amp;E73</f>
        <v>Q2 2022-23</v>
      </c>
      <c r="C73" s="1" t="s">
        <v>86</v>
      </c>
      <c r="D73" s="149" t="str">
        <f t="shared" ref="D73:D91" si="282">E73&amp;F73</f>
        <v>2022-23September</v>
      </c>
      <c r="E73" s="67" t="s">
        <v>110</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25">
      <c r="A74" s="1" t="s">
        <v>124</v>
      </c>
      <c r="B74" s="1" t="str">
        <f t="shared" si="281"/>
        <v>Q3 2022-23</v>
      </c>
      <c r="C74" s="1" t="s">
        <v>87</v>
      </c>
      <c r="D74" s="149" t="str">
        <f t="shared" si="282"/>
        <v>2022-23October</v>
      </c>
      <c r="E74" s="67" t="s">
        <v>110</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25">
      <c r="A75" s="1" t="s">
        <v>124</v>
      </c>
      <c r="B75" s="1" t="str">
        <f t="shared" si="281"/>
        <v>Q3 2022-23</v>
      </c>
      <c r="C75" s="1" t="s">
        <v>88</v>
      </c>
      <c r="D75" s="149" t="str">
        <f t="shared" si="282"/>
        <v>2022-23November</v>
      </c>
      <c r="E75" s="67" t="s">
        <v>110</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25">
      <c r="A76" s="1" t="s">
        <v>124</v>
      </c>
      <c r="B76" s="1" t="str">
        <f t="shared" si="281"/>
        <v>Q3 2022-23</v>
      </c>
      <c r="C76" s="149" t="s">
        <v>89</v>
      </c>
      <c r="D76" s="149" t="str">
        <f t="shared" si="282"/>
        <v>2022-23December</v>
      </c>
      <c r="E76" s="67" t="s">
        <v>110</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25">
      <c r="A77" s="1" t="s">
        <v>125</v>
      </c>
      <c r="B77" s="1" t="str">
        <f t="shared" si="281"/>
        <v>Q4 2022-23</v>
      </c>
      <c r="C77" s="149" t="s">
        <v>90</v>
      </c>
      <c r="D77" s="149" t="str">
        <f t="shared" si="282"/>
        <v>2022-23January</v>
      </c>
      <c r="E77" s="67" t="s">
        <v>110</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25">
      <c r="A78" s="1" t="s">
        <v>125</v>
      </c>
      <c r="B78" s="1" t="str">
        <f t="shared" si="281"/>
        <v>Q4 2022-23</v>
      </c>
      <c r="C78" s="149" t="s">
        <v>91</v>
      </c>
      <c r="D78" s="149" t="str">
        <f t="shared" si="282"/>
        <v>2022-23February</v>
      </c>
      <c r="E78" s="67" t="s">
        <v>110</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25">
      <c r="A79" s="1" t="s">
        <v>125</v>
      </c>
      <c r="B79" s="1" t="str">
        <f t="shared" si="281"/>
        <v>Q4 2022-23</v>
      </c>
      <c r="C79" s="149" t="s">
        <v>92</v>
      </c>
      <c r="D79" s="149" t="str">
        <f t="shared" si="282"/>
        <v>2022-23March</v>
      </c>
      <c r="E79" s="67" t="s">
        <v>110</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25">
      <c r="A80" s="1" t="s">
        <v>122</v>
      </c>
      <c r="B80" s="1" t="str">
        <f t="shared" si="281"/>
        <v>Q1 2023-24</v>
      </c>
      <c r="C80" s="1" t="s">
        <v>97</v>
      </c>
      <c r="D80" s="149" t="str">
        <f t="shared" si="282"/>
        <v>2023-24April</v>
      </c>
      <c r="E80" s="185" t="s">
        <v>111</v>
      </c>
      <c r="F80" s="195" t="s">
        <v>19</v>
      </c>
      <c r="G80" s="221">
        <v>12</v>
      </c>
      <c r="H80" s="222">
        <v>12</v>
      </c>
      <c r="I80" s="222">
        <v>0</v>
      </c>
      <c r="J80" s="222">
        <v>0</v>
      </c>
      <c r="K80" s="222">
        <v>0</v>
      </c>
      <c r="L80" s="222">
        <v>0</v>
      </c>
      <c r="M80" s="222">
        <v>0</v>
      </c>
      <c r="N80" s="242">
        <v>0</v>
      </c>
      <c r="O80" s="222">
        <v>12</v>
      </c>
      <c r="P80" s="241"/>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214</v>
      </c>
      <c r="CC80" s="5">
        <f t="shared" si="295"/>
        <v>1</v>
      </c>
      <c r="CD80" s="5">
        <f t="shared" si="295"/>
        <v>0</v>
      </c>
      <c r="CE80" s="5">
        <f t="shared" si="295"/>
        <v>0</v>
      </c>
      <c r="CF80" s="5">
        <f t="shared" si="295"/>
        <v>1</v>
      </c>
      <c r="CG80" s="5">
        <f t="shared" si="295"/>
        <v>13</v>
      </c>
      <c r="CH80" s="5">
        <f t="shared" si="295"/>
        <v>27</v>
      </c>
      <c r="CI80" s="5">
        <f t="shared" si="295"/>
        <v>172</v>
      </c>
      <c r="CJ80" s="5">
        <f t="shared" ref="CJ80:CJ91" si="296">SUM(P$80:P$92)</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25">
      <c r="A81" s="1" t="s">
        <v>122</v>
      </c>
      <c r="B81" s="1" t="str">
        <f t="shared" si="281"/>
        <v>Q1 2023-24</v>
      </c>
      <c r="C81" s="1" t="s">
        <v>15</v>
      </c>
      <c r="D81" s="149" t="str">
        <f t="shared" si="282"/>
        <v>2023-24May</v>
      </c>
      <c r="E81" s="67" t="s">
        <v>111</v>
      </c>
      <c r="F81" s="194" t="s">
        <v>15</v>
      </c>
      <c r="G81" s="221">
        <v>13</v>
      </c>
      <c r="H81" s="222">
        <v>13</v>
      </c>
      <c r="I81" s="222">
        <v>0</v>
      </c>
      <c r="J81" s="222">
        <v>0</v>
      </c>
      <c r="K81" s="222">
        <v>0</v>
      </c>
      <c r="L81" s="222">
        <v>0</v>
      </c>
      <c r="M81" s="222">
        <v>0</v>
      </c>
      <c r="N81" s="242">
        <v>3</v>
      </c>
      <c r="O81" s="222">
        <v>10</v>
      </c>
      <c r="P81" s="241"/>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214</v>
      </c>
      <c r="CC81" s="5">
        <f t="shared" ref="CC81:CC91" si="306">SUM(I$80:I$91)</f>
        <v>1</v>
      </c>
      <c r="CD81" s="5">
        <f t="shared" ref="CD81:CD91" si="307">SUM(J$80:J$91)</f>
        <v>0</v>
      </c>
      <c r="CE81" s="5">
        <f t="shared" ref="CE81:CE91" si="308">SUM(K$80:K$91)</f>
        <v>0</v>
      </c>
      <c r="CF81" s="5">
        <f t="shared" ref="CF81:CF91" si="309">SUM(L$80:L$91)</f>
        <v>1</v>
      </c>
      <c r="CG81" s="5">
        <f t="shared" ref="CG81:CG91" si="310">SUM(M$80:M$91)</f>
        <v>13</v>
      </c>
      <c r="CH81" s="5">
        <f t="shared" ref="CH81:CH91" si="311">SUM(N$80:N$91)</f>
        <v>27</v>
      </c>
      <c r="CI81" s="5">
        <f t="shared" ref="CI81:CI91" si="312">SUM(O$80:O$91)</f>
        <v>172</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25">
      <c r="A82" s="1" t="s">
        <v>122</v>
      </c>
      <c r="B82" s="1" t="str">
        <f t="shared" si="281"/>
        <v>Q1 2023-24</v>
      </c>
      <c r="C82" s="1" t="s">
        <v>83</v>
      </c>
      <c r="D82" s="149" t="str">
        <f t="shared" si="282"/>
        <v>2023-24June</v>
      </c>
      <c r="E82" s="67" t="s">
        <v>111</v>
      </c>
      <c r="F82" s="194" t="s">
        <v>20</v>
      </c>
      <c r="G82" s="221">
        <v>16</v>
      </c>
      <c r="H82" s="222">
        <v>16</v>
      </c>
      <c r="I82" s="222">
        <v>0</v>
      </c>
      <c r="J82" s="222">
        <v>0</v>
      </c>
      <c r="K82" s="222">
        <v>0</v>
      </c>
      <c r="L82" s="222">
        <v>0</v>
      </c>
      <c r="M82" s="222">
        <v>0</v>
      </c>
      <c r="N82" s="242">
        <v>1</v>
      </c>
      <c r="O82" s="222">
        <v>15</v>
      </c>
      <c r="P82" s="241"/>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214</v>
      </c>
      <c r="CC82" s="5">
        <f t="shared" si="306"/>
        <v>1</v>
      </c>
      <c r="CD82" s="5">
        <f t="shared" si="307"/>
        <v>0</v>
      </c>
      <c r="CE82" s="5">
        <f t="shared" si="308"/>
        <v>0</v>
      </c>
      <c r="CF82" s="5">
        <f t="shared" si="309"/>
        <v>1</v>
      </c>
      <c r="CG82" s="5">
        <f t="shared" si="310"/>
        <v>13</v>
      </c>
      <c r="CH82" s="5">
        <f t="shared" si="311"/>
        <v>27</v>
      </c>
      <c r="CI82" s="5">
        <f t="shared" si="312"/>
        <v>172</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25">
      <c r="A83" s="1" t="s">
        <v>123</v>
      </c>
      <c r="B83" s="1" t="str">
        <f t="shared" si="281"/>
        <v>Q2 2023-24</v>
      </c>
      <c r="C83" s="1" t="s">
        <v>84</v>
      </c>
      <c r="D83" s="149" t="str">
        <f t="shared" si="282"/>
        <v>2023-24July</v>
      </c>
      <c r="E83" s="67" t="s">
        <v>111</v>
      </c>
      <c r="F83" s="194" t="s">
        <v>16</v>
      </c>
      <c r="G83" s="221">
        <v>14</v>
      </c>
      <c r="H83" s="222">
        <v>14</v>
      </c>
      <c r="I83" s="222">
        <v>0</v>
      </c>
      <c r="J83" s="222">
        <v>0</v>
      </c>
      <c r="K83" s="222">
        <v>0</v>
      </c>
      <c r="L83" s="222">
        <v>0</v>
      </c>
      <c r="M83" s="222">
        <v>0</v>
      </c>
      <c r="N83" s="222">
        <v>1</v>
      </c>
      <c r="O83" s="222">
        <v>13</v>
      </c>
      <c r="P83" s="241"/>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214</v>
      </c>
      <c r="CC83" s="5">
        <f t="shared" si="306"/>
        <v>1</v>
      </c>
      <c r="CD83" s="5">
        <f t="shared" si="307"/>
        <v>0</v>
      </c>
      <c r="CE83" s="5">
        <f t="shared" si="308"/>
        <v>0</v>
      </c>
      <c r="CF83" s="5">
        <f t="shared" si="309"/>
        <v>1</v>
      </c>
      <c r="CG83" s="5">
        <f t="shared" si="310"/>
        <v>13</v>
      </c>
      <c r="CH83" s="5">
        <f t="shared" si="311"/>
        <v>27</v>
      </c>
      <c r="CI83" s="5">
        <f t="shared" si="312"/>
        <v>172</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25">
      <c r="A84" s="1" t="s">
        <v>123</v>
      </c>
      <c r="B84" s="1" t="str">
        <f t="shared" si="281"/>
        <v>Q2 2023-24</v>
      </c>
      <c r="C84" s="1" t="s">
        <v>85</v>
      </c>
      <c r="D84" s="149" t="str">
        <f t="shared" si="282"/>
        <v>2023-24August</v>
      </c>
      <c r="E84" s="67" t="s">
        <v>111</v>
      </c>
      <c r="F84" s="194" t="s">
        <v>21</v>
      </c>
      <c r="G84" s="221">
        <v>21</v>
      </c>
      <c r="H84" s="222">
        <v>21</v>
      </c>
      <c r="I84" s="222">
        <v>0</v>
      </c>
      <c r="J84" s="222">
        <v>0</v>
      </c>
      <c r="K84" s="222">
        <v>0</v>
      </c>
      <c r="L84" s="222">
        <v>0</v>
      </c>
      <c r="M84" s="222">
        <v>1</v>
      </c>
      <c r="N84" s="222">
        <v>3</v>
      </c>
      <c r="O84" s="222">
        <v>17</v>
      </c>
      <c r="P84" s="241"/>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214</v>
      </c>
      <c r="CC84" s="5">
        <f t="shared" si="306"/>
        <v>1</v>
      </c>
      <c r="CD84" s="5">
        <f t="shared" si="307"/>
        <v>0</v>
      </c>
      <c r="CE84" s="5">
        <f t="shared" si="308"/>
        <v>0</v>
      </c>
      <c r="CF84" s="5">
        <f t="shared" si="309"/>
        <v>1</v>
      </c>
      <c r="CG84" s="5">
        <f t="shared" si="310"/>
        <v>13</v>
      </c>
      <c r="CH84" s="5">
        <f t="shared" si="311"/>
        <v>27</v>
      </c>
      <c r="CI84" s="5">
        <f t="shared" si="312"/>
        <v>172</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25">
      <c r="A85" s="1" t="s">
        <v>123</v>
      </c>
      <c r="B85" s="1" t="str">
        <f t="shared" si="281"/>
        <v>Q2 2023-24</v>
      </c>
      <c r="C85" s="1" t="s">
        <v>86</v>
      </c>
      <c r="D85" s="149" t="str">
        <f t="shared" si="282"/>
        <v>2023-24September</v>
      </c>
      <c r="E85" s="67" t="s">
        <v>111</v>
      </c>
      <c r="F85" s="194" t="s">
        <v>17</v>
      </c>
      <c r="G85" s="221">
        <v>14</v>
      </c>
      <c r="H85" s="222">
        <v>14</v>
      </c>
      <c r="I85" s="222">
        <v>0</v>
      </c>
      <c r="J85" s="222">
        <v>0</v>
      </c>
      <c r="K85" s="222">
        <v>0</v>
      </c>
      <c r="L85" s="222">
        <v>0</v>
      </c>
      <c r="M85" s="222">
        <v>0</v>
      </c>
      <c r="N85" s="222">
        <v>2</v>
      </c>
      <c r="O85" s="222">
        <v>12</v>
      </c>
      <c r="P85" s="241"/>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214</v>
      </c>
      <c r="CC85" s="5">
        <f t="shared" si="306"/>
        <v>1</v>
      </c>
      <c r="CD85" s="5">
        <f t="shared" si="307"/>
        <v>0</v>
      </c>
      <c r="CE85" s="5">
        <f t="shared" si="308"/>
        <v>0</v>
      </c>
      <c r="CF85" s="5">
        <f t="shared" si="309"/>
        <v>1</v>
      </c>
      <c r="CG85" s="5">
        <f t="shared" si="310"/>
        <v>13</v>
      </c>
      <c r="CH85" s="5">
        <f t="shared" si="311"/>
        <v>27</v>
      </c>
      <c r="CI85" s="5">
        <f t="shared" si="312"/>
        <v>172</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25">
      <c r="A86" s="1" t="s">
        <v>124</v>
      </c>
      <c r="B86" s="1" t="str">
        <f t="shared" si="281"/>
        <v>Q3 2023-24</v>
      </c>
      <c r="C86" s="1" t="s">
        <v>87</v>
      </c>
      <c r="D86" s="149" t="str">
        <f t="shared" si="282"/>
        <v>2023-24October</v>
      </c>
      <c r="E86" s="67" t="s">
        <v>111</v>
      </c>
      <c r="F86" s="194" t="s">
        <v>22</v>
      </c>
      <c r="G86" s="221">
        <v>13</v>
      </c>
      <c r="H86" s="222">
        <v>13</v>
      </c>
      <c r="I86" s="222">
        <v>0</v>
      </c>
      <c r="J86" s="222">
        <v>0</v>
      </c>
      <c r="K86" s="222">
        <v>0</v>
      </c>
      <c r="L86" s="222">
        <v>0</v>
      </c>
      <c r="M86" s="222">
        <v>2</v>
      </c>
      <c r="N86" s="222">
        <v>2</v>
      </c>
      <c r="O86" s="222">
        <v>9</v>
      </c>
      <c r="P86" s="241"/>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60</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214</v>
      </c>
      <c r="CC86" s="5">
        <f t="shared" si="306"/>
        <v>1</v>
      </c>
      <c r="CD86" s="5">
        <f t="shared" si="307"/>
        <v>0</v>
      </c>
      <c r="CE86" s="5">
        <f t="shared" si="308"/>
        <v>0</v>
      </c>
      <c r="CF86" s="5">
        <f t="shared" si="309"/>
        <v>1</v>
      </c>
      <c r="CG86" s="5">
        <f t="shared" si="310"/>
        <v>13</v>
      </c>
      <c r="CH86" s="5">
        <f t="shared" si="311"/>
        <v>27</v>
      </c>
      <c r="CI86" s="5">
        <f t="shared" si="312"/>
        <v>172</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25">
      <c r="A87" s="1" t="s">
        <v>124</v>
      </c>
      <c r="B87" s="1" t="str">
        <f t="shared" si="281"/>
        <v>Q3 2023-24</v>
      </c>
      <c r="C87" s="1" t="s">
        <v>88</v>
      </c>
      <c r="D87" s="149" t="str">
        <f t="shared" si="282"/>
        <v>2023-24November</v>
      </c>
      <c r="E87" s="67" t="s">
        <v>111</v>
      </c>
      <c r="F87" s="194" t="s">
        <v>13</v>
      </c>
      <c r="G87" s="221">
        <v>22</v>
      </c>
      <c r="H87" s="222">
        <v>22</v>
      </c>
      <c r="I87" s="222">
        <v>1</v>
      </c>
      <c r="J87" s="222">
        <v>0</v>
      </c>
      <c r="K87" s="222">
        <v>0</v>
      </c>
      <c r="L87" s="222">
        <v>1</v>
      </c>
      <c r="M87" s="242">
        <v>2</v>
      </c>
      <c r="N87" s="242">
        <v>3</v>
      </c>
      <c r="O87" s="222">
        <v>15</v>
      </c>
      <c r="P87" s="241"/>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60</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214</v>
      </c>
      <c r="CC87" s="5">
        <f t="shared" si="306"/>
        <v>1</v>
      </c>
      <c r="CD87" s="5">
        <f t="shared" si="307"/>
        <v>0</v>
      </c>
      <c r="CE87" s="5">
        <f t="shared" si="308"/>
        <v>0</v>
      </c>
      <c r="CF87" s="5">
        <f t="shared" si="309"/>
        <v>1</v>
      </c>
      <c r="CG87" s="5">
        <f t="shared" si="310"/>
        <v>13</v>
      </c>
      <c r="CH87" s="5">
        <f t="shared" si="311"/>
        <v>27</v>
      </c>
      <c r="CI87" s="5">
        <f t="shared" si="312"/>
        <v>172</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25">
      <c r="A88" s="1" t="s">
        <v>124</v>
      </c>
      <c r="B88" s="1" t="str">
        <f t="shared" si="281"/>
        <v>Q3 2023-24</v>
      </c>
      <c r="C88" s="149" t="s">
        <v>89</v>
      </c>
      <c r="D88" s="149" t="str">
        <f t="shared" si="282"/>
        <v>2023-24December</v>
      </c>
      <c r="E88" s="67" t="s">
        <v>111</v>
      </c>
      <c r="F88" s="194" t="s">
        <v>23</v>
      </c>
      <c r="G88" s="221">
        <v>25</v>
      </c>
      <c r="H88" s="222">
        <v>25</v>
      </c>
      <c r="I88" s="222">
        <v>0</v>
      </c>
      <c r="J88" s="222">
        <v>0</v>
      </c>
      <c r="K88" s="222">
        <v>0</v>
      </c>
      <c r="L88" s="222">
        <v>0</v>
      </c>
      <c r="M88" s="242">
        <v>1</v>
      </c>
      <c r="N88" s="242">
        <v>2</v>
      </c>
      <c r="O88" s="222">
        <v>22</v>
      </c>
      <c r="P88" s="241"/>
      <c r="Q88" s="222"/>
      <c r="R88" s="223"/>
      <c r="S88" s="227"/>
      <c r="T88" s="227"/>
      <c r="U88" s="228"/>
      <c r="V88" s="229"/>
      <c r="W88" s="227"/>
      <c r="X88" s="228"/>
      <c r="Y88" s="229"/>
      <c r="Z88" s="227"/>
      <c r="AA88" s="228"/>
      <c r="AB88" s="229"/>
      <c r="AC88" s="227"/>
      <c r="AD88" s="228"/>
      <c r="AE88" s="129">
        <f t="shared" si="285"/>
        <v>22</v>
      </c>
      <c r="AF88" s="129">
        <f t="shared" si="224"/>
        <v>22</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60</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214</v>
      </c>
      <c r="CC88" s="5">
        <f t="shared" si="306"/>
        <v>1</v>
      </c>
      <c r="CD88" s="5">
        <f t="shared" si="307"/>
        <v>0</v>
      </c>
      <c r="CE88" s="5">
        <f t="shared" si="308"/>
        <v>0</v>
      </c>
      <c r="CF88" s="5">
        <f t="shared" si="309"/>
        <v>1</v>
      </c>
      <c r="CG88" s="5">
        <f t="shared" si="310"/>
        <v>13</v>
      </c>
      <c r="CH88" s="5">
        <f t="shared" si="311"/>
        <v>27</v>
      </c>
      <c r="CI88" s="5">
        <f t="shared" si="312"/>
        <v>172</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25">
      <c r="A89" s="1" t="s">
        <v>125</v>
      </c>
      <c r="B89" s="1" t="str">
        <f t="shared" si="281"/>
        <v>Q4 2023-24</v>
      </c>
      <c r="C89" s="149" t="s">
        <v>90</v>
      </c>
      <c r="D89" s="149" t="str">
        <f t="shared" si="282"/>
        <v>2023-24January</v>
      </c>
      <c r="E89" s="67" t="s">
        <v>111</v>
      </c>
      <c r="F89" s="194" t="s">
        <v>18</v>
      </c>
      <c r="G89" s="221">
        <v>17</v>
      </c>
      <c r="H89" s="222">
        <v>17</v>
      </c>
      <c r="I89" s="222">
        <v>0</v>
      </c>
      <c r="J89" s="222">
        <v>0</v>
      </c>
      <c r="K89" s="222">
        <v>0</v>
      </c>
      <c r="L89" s="222">
        <v>0</v>
      </c>
      <c r="M89" s="222">
        <v>3</v>
      </c>
      <c r="N89" s="222">
        <v>2</v>
      </c>
      <c r="O89" s="222">
        <v>12</v>
      </c>
      <c r="P89" s="241"/>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64</v>
      </c>
      <c r="AS89" s="5">
        <f t="shared" si="324"/>
        <v>0</v>
      </c>
      <c r="AT89" s="5">
        <f t="shared" si="324"/>
        <v>0</v>
      </c>
      <c r="AU89" s="5">
        <f t="shared" si="324"/>
        <v>0</v>
      </c>
      <c r="AV89" s="5">
        <f t="shared" si="324"/>
        <v>0</v>
      </c>
      <c r="AW89" s="5">
        <f t="shared" si="324"/>
        <v>7</v>
      </c>
      <c r="AX89" s="5">
        <f t="shared" si="324"/>
        <v>10</v>
      </c>
      <c r="AY89" s="5">
        <f t="shared" si="324"/>
        <v>47</v>
      </c>
      <c r="AZ89" s="5">
        <f>SUM(P$89:P$92)</f>
        <v>0</v>
      </c>
      <c r="BA89" s="5">
        <f t="shared" ref="BA89:BB91" si="325">SUM(Q$89:Q$91)</f>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60</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214</v>
      </c>
      <c r="CC89" s="5">
        <f t="shared" si="306"/>
        <v>1</v>
      </c>
      <c r="CD89" s="5">
        <f t="shared" si="307"/>
        <v>0</v>
      </c>
      <c r="CE89" s="5">
        <f t="shared" si="308"/>
        <v>0</v>
      </c>
      <c r="CF89" s="5">
        <f t="shared" si="309"/>
        <v>1</v>
      </c>
      <c r="CG89" s="5">
        <f t="shared" si="310"/>
        <v>13</v>
      </c>
      <c r="CH89" s="5">
        <f t="shared" si="311"/>
        <v>27</v>
      </c>
      <c r="CI89" s="5">
        <f t="shared" si="312"/>
        <v>172</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25">
      <c r="A90" s="1" t="s">
        <v>125</v>
      </c>
      <c r="B90" s="1" t="str">
        <f t="shared" si="281"/>
        <v>Q4 2023-24</v>
      </c>
      <c r="C90" s="149" t="s">
        <v>91</v>
      </c>
      <c r="D90" s="149" t="str">
        <f t="shared" si="282"/>
        <v>2023-24February</v>
      </c>
      <c r="E90" s="67" t="s">
        <v>111</v>
      </c>
      <c r="F90" s="194" t="s">
        <v>24</v>
      </c>
      <c r="G90" s="221">
        <v>26</v>
      </c>
      <c r="H90" s="222">
        <v>26</v>
      </c>
      <c r="I90" s="222">
        <v>0</v>
      </c>
      <c r="J90" s="222">
        <v>0</v>
      </c>
      <c r="K90" s="222">
        <v>0</v>
      </c>
      <c r="L90" s="222">
        <v>0</v>
      </c>
      <c r="M90" s="222">
        <v>3</v>
      </c>
      <c r="N90" s="222">
        <v>3</v>
      </c>
      <c r="O90" s="222">
        <v>20</v>
      </c>
      <c r="P90" s="241"/>
      <c r="Q90" s="222"/>
      <c r="R90" s="223"/>
      <c r="S90" s="227"/>
      <c r="T90" s="227"/>
      <c r="U90" s="228"/>
      <c r="V90" s="229"/>
      <c r="W90" s="227"/>
      <c r="X90" s="228"/>
      <c r="Y90" s="229"/>
      <c r="Z90" s="227"/>
      <c r="AA90" s="228"/>
      <c r="AB90" s="229"/>
      <c r="AC90" s="227"/>
      <c r="AD90" s="228"/>
      <c r="AE90" s="129">
        <f t="shared" si="285"/>
        <v>17</v>
      </c>
      <c r="AF90" s="129">
        <f t="shared" si="224"/>
        <v>17</v>
      </c>
      <c r="AG90" s="129">
        <f t="shared" si="225"/>
        <v>0</v>
      </c>
      <c r="AH90" s="129">
        <f t="shared" si="226"/>
        <v>0</v>
      </c>
      <c r="AI90" s="129">
        <f t="shared" si="227"/>
        <v>0</v>
      </c>
      <c r="AJ90" s="129">
        <f t="shared" si="228"/>
        <v>0</v>
      </c>
      <c r="AK90" s="129">
        <f t="shared" si="229"/>
        <v>3</v>
      </c>
      <c r="AL90" s="129">
        <f t="shared" si="230"/>
        <v>2</v>
      </c>
      <c r="AM90" s="129">
        <f t="shared" si="283"/>
        <v>12</v>
      </c>
      <c r="AN90" s="129">
        <f t="shared" si="323"/>
        <v>0</v>
      </c>
      <c r="AO90" s="129">
        <f t="shared" si="323"/>
        <v>0</v>
      </c>
      <c r="AP90" s="129">
        <f t="shared" si="323"/>
        <v>0</v>
      </c>
      <c r="AQ90" s="13">
        <f t="shared" si="324"/>
        <v>64</v>
      </c>
      <c r="AR90" s="5">
        <f t="shared" si="324"/>
        <v>64</v>
      </c>
      <c r="AS90" s="5">
        <f t="shared" si="324"/>
        <v>0</v>
      </c>
      <c r="AT90" s="5">
        <f t="shared" si="324"/>
        <v>0</v>
      </c>
      <c r="AU90" s="5">
        <f t="shared" si="324"/>
        <v>0</v>
      </c>
      <c r="AV90" s="5">
        <f t="shared" si="324"/>
        <v>0</v>
      </c>
      <c r="AW90" s="5">
        <f t="shared" si="324"/>
        <v>7</v>
      </c>
      <c r="AX90" s="5">
        <f t="shared" si="324"/>
        <v>10</v>
      </c>
      <c r="AY90" s="5">
        <f t="shared" si="324"/>
        <v>47</v>
      </c>
      <c r="AZ90" s="5">
        <f>SUM(P$89:P$92)</f>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60</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214</v>
      </c>
      <c r="CC90" s="5">
        <f t="shared" si="306"/>
        <v>1</v>
      </c>
      <c r="CD90" s="5">
        <f t="shared" si="307"/>
        <v>0</v>
      </c>
      <c r="CE90" s="5">
        <f t="shared" si="308"/>
        <v>0</v>
      </c>
      <c r="CF90" s="5">
        <f t="shared" si="309"/>
        <v>1</v>
      </c>
      <c r="CG90" s="5">
        <f t="shared" si="310"/>
        <v>13</v>
      </c>
      <c r="CH90" s="5">
        <f t="shared" si="311"/>
        <v>27</v>
      </c>
      <c r="CI90" s="5">
        <f t="shared" si="312"/>
        <v>172</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25">
      <c r="A91" s="1" t="s">
        <v>125</v>
      </c>
      <c r="B91" s="1" t="str">
        <f t="shared" si="281"/>
        <v>Q4 2023-24</v>
      </c>
      <c r="C91" s="149" t="s">
        <v>92</v>
      </c>
      <c r="D91" s="149" t="str">
        <f t="shared" si="282"/>
        <v>2023-24March</v>
      </c>
      <c r="E91" s="67" t="s">
        <v>111</v>
      </c>
      <c r="F91" s="194" t="s">
        <v>14</v>
      </c>
      <c r="G91" s="221">
        <v>21</v>
      </c>
      <c r="H91" s="222">
        <v>21</v>
      </c>
      <c r="I91" s="222">
        <v>0</v>
      </c>
      <c r="J91" s="222">
        <v>0</v>
      </c>
      <c r="K91" s="222">
        <v>0</v>
      </c>
      <c r="L91" s="222">
        <v>0</v>
      </c>
      <c r="M91" s="222">
        <v>1</v>
      </c>
      <c r="N91" s="222">
        <v>5</v>
      </c>
      <c r="O91" s="222">
        <v>15</v>
      </c>
      <c r="Q91" s="222"/>
      <c r="R91" s="223"/>
      <c r="S91" s="227"/>
      <c r="T91" s="227"/>
      <c r="U91" s="228"/>
      <c r="V91" s="229"/>
      <c r="W91" s="227"/>
      <c r="X91" s="228"/>
      <c r="Y91" s="229"/>
      <c r="Z91" s="227"/>
      <c r="AA91" s="228"/>
      <c r="AB91" s="229"/>
      <c r="AC91" s="227"/>
      <c r="AD91" s="228"/>
      <c r="AE91" s="129">
        <f t="shared" si="285"/>
        <v>26</v>
      </c>
      <c r="AF91" s="132">
        <f t="shared" si="224"/>
        <v>26</v>
      </c>
      <c r="AG91" s="132">
        <f t="shared" si="225"/>
        <v>0</v>
      </c>
      <c r="AH91" s="132">
        <f t="shared" si="226"/>
        <v>0</v>
      </c>
      <c r="AI91" s="132">
        <f t="shared" si="227"/>
        <v>0</v>
      </c>
      <c r="AJ91" s="132">
        <f t="shared" si="228"/>
        <v>0</v>
      </c>
      <c r="AK91" s="132">
        <f t="shared" si="229"/>
        <v>3</v>
      </c>
      <c r="AL91" s="132">
        <f t="shared" si="230"/>
        <v>3</v>
      </c>
      <c r="AM91" s="132">
        <f t="shared" si="283"/>
        <v>20</v>
      </c>
      <c r="AN91" s="132">
        <f t="shared" si="323"/>
        <v>0</v>
      </c>
      <c r="AO91" s="132">
        <f t="shared" si="323"/>
        <v>0</v>
      </c>
      <c r="AP91" s="132">
        <f t="shared" si="323"/>
        <v>0</v>
      </c>
      <c r="AQ91" s="13">
        <f t="shared" si="324"/>
        <v>64</v>
      </c>
      <c r="AR91" s="5">
        <f t="shared" si="324"/>
        <v>64</v>
      </c>
      <c r="AS91" s="5">
        <f t="shared" si="324"/>
        <v>0</v>
      </c>
      <c r="AT91" s="5">
        <f t="shared" si="324"/>
        <v>0</v>
      </c>
      <c r="AU91" s="5">
        <f t="shared" si="324"/>
        <v>0</v>
      </c>
      <c r="AV91" s="5">
        <f t="shared" si="324"/>
        <v>0</v>
      </c>
      <c r="AW91" s="5">
        <f t="shared" si="324"/>
        <v>7</v>
      </c>
      <c r="AX91" s="5">
        <f t="shared" si="324"/>
        <v>10</v>
      </c>
      <c r="AY91" s="5">
        <f t="shared" si="324"/>
        <v>47</v>
      </c>
      <c r="AZ91" s="5">
        <f>SUM(P$89:P$92)</f>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60</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214</v>
      </c>
      <c r="CC91" s="5">
        <f t="shared" si="306"/>
        <v>1</v>
      </c>
      <c r="CD91" s="5">
        <f t="shared" si="307"/>
        <v>0</v>
      </c>
      <c r="CE91" s="5">
        <f t="shared" si="308"/>
        <v>0</v>
      </c>
      <c r="CF91" s="5">
        <f t="shared" si="309"/>
        <v>1</v>
      </c>
      <c r="CG91" s="5">
        <f t="shared" si="310"/>
        <v>13</v>
      </c>
      <c r="CH91" s="5">
        <f t="shared" si="311"/>
        <v>27</v>
      </c>
      <c r="CI91" s="5">
        <f t="shared" si="312"/>
        <v>172</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25">
      <c r="A92" s="1" t="s">
        <v>122</v>
      </c>
      <c r="B92" s="1" t="str">
        <f t="shared" si="281"/>
        <v>Q1 2024-25</v>
      </c>
      <c r="C92" s="1" t="s">
        <v>97</v>
      </c>
      <c r="D92" s="149" t="str">
        <f t="shared" ref="D92:D127" si="330">E92&amp;F92</f>
        <v>2024-25April</v>
      </c>
      <c r="E92" s="185" t="s">
        <v>112</v>
      </c>
      <c r="F92" s="195" t="s">
        <v>19</v>
      </c>
      <c r="G92" s="221">
        <v>15</v>
      </c>
      <c r="H92" s="222">
        <v>15</v>
      </c>
      <c r="I92" s="222">
        <v>0</v>
      </c>
      <c r="J92" s="222">
        <v>0</v>
      </c>
      <c r="K92" s="222">
        <v>0</v>
      </c>
      <c r="L92" s="222">
        <v>0</v>
      </c>
      <c r="M92" s="222">
        <v>1</v>
      </c>
      <c r="N92" s="222">
        <v>3</v>
      </c>
      <c r="O92" s="222">
        <v>11</v>
      </c>
      <c r="P92" s="241"/>
      <c r="Q92" s="222"/>
      <c r="R92" s="223"/>
      <c r="S92" s="227"/>
      <c r="T92" s="227"/>
      <c r="U92" s="228"/>
      <c r="V92" s="229"/>
      <c r="W92" s="227"/>
      <c r="X92" s="228"/>
      <c r="Y92" s="229"/>
      <c r="Z92" s="227"/>
      <c r="AA92" s="228"/>
      <c r="AB92" s="229"/>
      <c r="AC92" s="227"/>
      <c r="AD92" s="228"/>
      <c r="AE92" s="129">
        <f t="shared" si="285"/>
        <v>21</v>
      </c>
      <c r="AF92" s="129">
        <f t="shared" si="224"/>
        <v>21</v>
      </c>
      <c r="AG92" s="129">
        <f t="shared" si="225"/>
        <v>0</v>
      </c>
      <c r="AH92" s="129">
        <f t="shared" si="226"/>
        <v>0</v>
      </c>
      <c r="AI92" s="129">
        <f t="shared" si="227"/>
        <v>0</v>
      </c>
      <c r="AJ92" s="129">
        <f t="shared" si="228"/>
        <v>0</v>
      </c>
      <c r="AK92" s="129">
        <f t="shared" si="229"/>
        <v>1</v>
      </c>
      <c r="AL92" s="129">
        <f t="shared" si="230"/>
        <v>5</v>
      </c>
      <c r="AM92" s="129">
        <f t="shared" si="283"/>
        <v>15</v>
      </c>
      <c r="AN92" s="129">
        <f t="shared" ref="AN92:AN97" si="331">P92</f>
        <v>0</v>
      </c>
      <c r="AO92" s="129">
        <f t="shared" si="323"/>
        <v>0</v>
      </c>
      <c r="AP92" s="129">
        <f t="shared" si="323"/>
        <v>0</v>
      </c>
      <c r="AQ92" s="13">
        <f t="shared" ref="AQ92:AY94" si="332">SUM(G$92:G$94)</f>
        <v>52</v>
      </c>
      <c r="AR92" s="5">
        <f t="shared" si="332"/>
        <v>52</v>
      </c>
      <c r="AS92" s="5">
        <f t="shared" si="332"/>
        <v>1</v>
      </c>
      <c r="AT92" s="5">
        <f t="shared" si="332"/>
        <v>0</v>
      </c>
      <c r="AU92" s="5">
        <f t="shared" si="332"/>
        <v>0</v>
      </c>
      <c r="AV92" s="5">
        <f t="shared" si="332"/>
        <v>1</v>
      </c>
      <c r="AW92" s="5">
        <f t="shared" si="332"/>
        <v>2</v>
      </c>
      <c r="AX92" s="5">
        <f t="shared" si="332"/>
        <v>3</v>
      </c>
      <c r="AY92" s="5">
        <f t="shared" si="332"/>
        <v>46</v>
      </c>
      <c r="AZ92" s="5">
        <f>SUM(P$93:P$95)</f>
        <v>0</v>
      </c>
      <c r="BA92" s="5">
        <f t="shared" ref="BA92:BB94" si="333">SUM(Q$92:Q$94)</f>
        <v>0</v>
      </c>
      <c r="BB92" s="14">
        <f t="shared" si="333"/>
        <v>0</v>
      </c>
      <c r="BC92" s="5">
        <f t="shared" ref="BC92:BN94" si="334">SUM(S$92:S$94)</f>
        <v>0</v>
      </c>
      <c r="BD92" s="5">
        <f t="shared" si="334"/>
        <v>0</v>
      </c>
      <c r="BE92" s="5">
        <f t="shared" si="334"/>
        <v>0</v>
      </c>
      <c r="BF92" s="5">
        <f t="shared" si="334"/>
        <v>0</v>
      </c>
      <c r="BG92" s="5">
        <f t="shared" si="334"/>
        <v>0</v>
      </c>
      <c r="BH92" s="5">
        <f t="shared" si="334"/>
        <v>0</v>
      </c>
      <c r="BI92" s="5">
        <f t="shared" si="334"/>
        <v>0</v>
      </c>
      <c r="BJ92" s="5">
        <f t="shared" si="334"/>
        <v>0</v>
      </c>
      <c r="BK92" s="5">
        <f t="shared" si="334"/>
        <v>0</v>
      </c>
      <c r="BL92" s="5">
        <f t="shared" si="334"/>
        <v>0</v>
      </c>
      <c r="BM92" s="5">
        <f t="shared" si="334"/>
        <v>0</v>
      </c>
      <c r="BN92" s="5">
        <f t="shared" si="334"/>
        <v>0</v>
      </c>
      <c r="BO92" s="13">
        <f t="shared" si="234"/>
        <v>64</v>
      </c>
      <c r="BP92" s="5">
        <f t="shared" si="235"/>
        <v>64</v>
      </c>
      <c r="BQ92" s="5">
        <f t="shared" si="236"/>
        <v>0</v>
      </c>
      <c r="BR92" s="5">
        <f t="shared" si="237"/>
        <v>0</v>
      </c>
      <c r="BS92" s="5">
        <f t="shared" si="238"/>
        <v>0</v>
      </c>
      <c r="BT92" s="5">
        <f t="shared" si="239"/>
        <v>0</v>
      </c>
      <c r="BU92" s="5">
        <f t="shared" si="240"/>
        <v>7</v>
      </c>
      <c r="BV92" s="5">
        <f t="shared" si="241"/>
        <v>10</v>
      </c>
      <c r="BW92" s="5">
        <f t="shared" si="242"/>
        <v>47</v>
      </c>
      <c r="BX92" s="5">
        <f t="shared" si="327"/>
        <v>0</v>
      </c>
      <c r="BY92" s="5">
        <f t="shared" si="328"/>
        <v>0</v>
      </c>
      <c r="BZ92" s="5">
        <f t="shared" si="329"/>
        <v>0</v>
      </c>
      <c r="CA92" s="13">
        <f t="shared" ref="CA92:CI92" si="335">SUM(G$92:G$103)</f>
        <v>100</v>
      </c>
      <c r="CB92" s="5">
        <f t="shared" si="335"/>
        <v>96</v>
      </c>
      <c r="CC92" s="5">
        <f t="shared" si="335"/>
        <v>1</v>
      </c>
      <c r="CD92" s="5">
        <f t="shared" si="335"/>
        <v>0</v>
      </c>
      <c r="CE92" s="5">
        <f t="shared" si="335"/>
        <v>0</v>
      </c>
      <c r="CF92" s="5">
        <f t="shared" si="335"/>
        <v>1</v>
      </c>
      <c r="CG92" s="5">
        <f t="shared" si="335"/>
        <v>5</v>
      </c>
      <c r="CH92" s="5">
        <f t="shared" si="335"/>
        <v>7</v>
      </c>
      <c r="CI92" s="5">
        <f t="shared" si="335"/>
        <v>83</v>
      </c>
      <c r="CJ92" s="5">
        <f t="shared" ref="CJ92:CJ103" si="336">SUM(P$93:P$103)</f>
        <v>0</v>
      </c>
      <c r="CK92" s="5">
        <f t="shared" ref="CK92:CK103" si="337">SUM(Q$92:Q$103)</f>
        <v>0</v>
      </c>
      <c r="CL92" s="5">
        <f t="shared" ref="CL92:CL103" si="338">SUM(R$92:R$103)</f>
        <v>0</v>
      </c>
      <c r="CM92" s="5">
        <f t="shared" ref="CM92:CR103" si="339">SUM(S$92:S$103)</f>
        <v>0</v>
      </c>
      <c r="CN92" s="5">
        <f t="shared" si="339"/>
        <v>0</v>
      </c>
      <c r="CO92" s="5">
        <f t="shared" si="339"/>
        <v>0</v>
      </c>
      <c r="CP92" s="5">
        <f t="shared" si="339"/>
        <v>0</v>
      </c>
      <c r="CQ92" s="5">
        <f t="shared" si="339"/>
        <v>0</v>
      </c>
      <c r="CR92" s="5">
        <f t="shared" si="339"/>
        <v>0</v>
      </c>
      <c r="CS92" s="5">
        <f>SUM(Y$92:Y$103)</f>
        <v>0</v>
      </c>
      <c r="CT92" s="5">
        <f t="shared" ref="CT92:CT103" si="340">SUM(Z$92:Z$103)</f>
        <v>0</v>
      </c>
      <c r="CU92" s="5">
        <f t="shared" ref="CU92:CU103" si="341">SUM(AA$92:AA$103)</f>
        <v>0</v>
      </c>
      <c r="CV92" s="5">
        <f t="shared" ref="CV92:CV103" si="342">SUM(AB$92:AB$103)</f>
        <v>0</v>
      </c>
      <c r="CW92" s="5">
        <f t="shared" ref="CW92:CX103" si="343">SUM(AC$92:AC$103)</f>
        <v>0</v>
      </c>
      <c r="CX92" s="5">
        <f>SUM(AD$92:AD$103)</f>
        <v>0</v>
      </c>
      <c r="CY92" s="13">
        <f t="shared" si="248"/>
        <v>214</v>
      </c>
      <c r="CZ92" s="5">
        <f t="shared" si="249"/>
        <v>214</v>
      </c>
      <c r="DA92" s="5">
        <f t="shared" si="250"/>
        <v>1</v>
      </c>
      <c r="DB92" s="5">
        <f t="shared" si="251"/>
        <v>0</v>
      </c>
      <c r="DC92" s="5">
        <f t="shared" si="252"/>
        <v>0</v>
      </c>
      <c r="DD92" s="5">
        <f t="shared" si="253"/>
        <v>1</v>
      </c>
      <c r="DE92" s="5">
        <f t="shared" si="254"/>
        <v>13</v>
      </c>
      <c r="DF92" s="5">
        <f t="shared" si="255"/>
        <v>27</v>
      </c>
      <c r="DG92" s="5">
        <f t="shared" si="256"/>
        <v>172</v>
      </c>
      <c r="DH92" s="5">
        <f t="shared" si="317"/>
        <v>0</v>
      </c>
      <c r="DI92" s="5">
        <f t="shared" si="318"/>
        <v>0</v>
      </c>
      <c r="DJ92" s="14">
        <f t="shared" si="319"/>
        <v>0</v>
      </c>
    </row>
    <row r="93" spans="1:114" x14ac:dyDescent="0.25">
      <c r="A93" s="1" t="s">
        <v>122</v>
      </c>
      <c r="B93" s="1" t="str">
        <f t="shared" si="281"/>
        <v>Q1 2024-25</v>
      </c>
      <c r="C93" s="1" t="s">
        <v>15</v>
      </c>
      <c r="D93" s="149" t="str">
        <f t="shared" si="330"/>
        <v>2024-25May</v>
      </c>
      <c r="E93" s="67" t="s">
        <v>112</v>
      </c>
      <c r="F93" s="194" t="s">
        <v>15</v>
      </c>
      <c r="G93" s="221">
        <v>17</v>
      </c>
      <c r="H93" s="222">
        <v>17</v>
      </c>
      <c r="I93" s="222">
        <v>1</v>
      </c>
      <c r="J93" s="222">
        <v>0</v>
      </c>
      <c r="K93" s="222">
        <v>0</v>
      </c>
      <c r="L93" s="222">
        <v>1</v>
      </c>
      <c r="M93" s="222">
        <v>0</v>
      </c>
      <c r="N93" s="222">
        <v>0</v>
      </c>
      <c r="O93" s="222">
        <v>16</v>
      </c>
      <c r="P93" s="222"/>
      <c r="Q93" s="222"/>
      <c r="R93" s="223"/>
      <c r="S93" s="227"/>
      <c r="T93" s="227"/>
      <c r="U93" s="228"/>
      <c r="V93" s="229"/>
      <c r="W93" s="227"/>
      <c r="X93" s="228"/>
      <c r="Y93" s="229"/>
      <c r="Z93" s="227"/>
      <c r="AA93" s="228"/>
      <c r="AB93" s="229"/>
      <c r="AC93" s="227"/>
      <c r="AD93" s="228"/>
      <c r="AE93" s="132">
        <f t="shared" si="285"/>
        <v>15</v>
      </c>
      <c r="AF93" s="129">
        <f t="shared" si="224"/>
        <v>15</v>
      </c>
      <c r="AG93" s="129">
        <f t="shared" si="225"/>
        <v>0</v>
      </c>
      <c r="AH93" s="129">
        <f t="shared" si="226"/>
        <v>0</v>
      </c>
      <c r="AI93" s="129">
        <f t="shared" si="227"/>
        <v>0</v>
      </c>
      <c r="AJ93" s="129">
        <f t="shared" si="228"/>
        <v>0</v>
      </c>
      <c r="AK93" s="129">
        <f t="shared" si="229"/>
        <v>1</v>
      </c>
      <c r="AL93" s="129">
        <f t="shared" si="230"/>
        <v>3</v>
      </c>
      <c r="AM93" s="129">
        <f t="shared" si="283"/>
        <v>11</v>
      </c>
      <c r="AN93" s="129">
        <f t="shared" si="331"/>
        <v>0</v>
      </c>
      <c r="AO93" s="129">
        <f t="shared" si="323"/>
        <v>0</v>
      </c>
      <c r="AP93" s="129">
        <f t="shared" si="323"/>
        <v>0</v>
      </c>
      <c r="AQ93" s="13">
        <f t="shared" si="332"/>
        <v>52</v>
      </c>
      <c r="AR93" s="5">
        <f t="shared" si="332"/>
        <v>52</v>
      </c>
      <c r="AS93" s="5">
        <f t="shared" si="332"/>
        <v>1</v>
      </c>
      <c r="AT93" s="5">
        <f t="shared" si="332"/>
        <v>0</v>
      </c>
      <c r="AU93" s="5">
        <f t="shared" si="332"/>
        <v>0</v>
      </c>
      <c r="AV93" s="5">
        <f t="shared" si="332"/>
        <v>1</v>
      </c>
      <c r="AW93" s="5">
        <f t="shared" si="332"/>
        <v>2</v>
      </c>
      <c r="AX93" s="5">
        <f t="shared" si="332"/>
        <v>3</v>
      </c>
      <c r="AY93" s="5">
        <f t="shared" si="332"/>
        <v>46</v>
      </c>
      <c r="AZ93" s="5">
        <f>SUM(P$93:P$95)</f>
        <v>0</v>
      </c>
      <c r="BA93" s="5">
        <f t="shared" si="333"/>
        <v>0</v>
      </c>
      <c r="BB93" s="14">
        <f t="shared" si="333"/>
        <v>0</v>
      </c>
      <c r="BC93" s="5">
        <f t="shared" si="334"/>
        <v>0</v>
      </c>
      <c r="BD93" s="5">
        <f t="shared" si="334"/>
        <v>0</v>
      </c>
      <c r="BE93" s="5">
        <f t="shared" si="334"/>
        <v>0</v>
      </c>
      <c r="BF93" s="5">
        <f t="shared" si="334"/>
        <v>0</v>
      </c>
      <c r="BG93" s="5">
        <f t="shared" si="334"/>
        <v>0</v>
      </c>
      <c r="BH93" s="5">
        <f t="shared" si="334"/>
        <v>0</v>
      </c>
      <c r="BI93" s="5">
        <f t="shared" si="334"/>
        <v>0</v>
      </c>
      <c r="BJ93" s="5">
        <f t="shared" si="334"/>
        <v>0</v>
      </c>
      <c r="BK93" s="5">
        <f t="shared" si="334"/>
        <v>0</v>
      </c>
      <c r="BL93" s="5">
        <f t="shared" si="334"/>
        <v>0</v>
      </c>
      <c r="BM93" s="5">
        <f t="shared" si="334"/>
        <v>0</v>
      </c>
      <c r="BN93" s="5">
        <f t="shared" si="334"/>
        <v>0</v>
      </c>
      <c r="BO93" s="13">
        <f t="shared" si="234"/>
        <v>64</v>
      </c>
      <c r="BP93" s="5">
        <f t="shared" si="235"/>
        <v>64</v>
      </c>
      <c r="BQ93" s="5">
        <f t="shared" si="236"/>
        <v>0</v>
      </c>
      <c r="BR93" s="5">
        <f t="shared" si="237"/>
        <v>0</v>
      </c>
      <c r="BS93" s="5">
        <f t="shared" si="238"/>
        <v>0</v>
      </c>
      <c r="BT93" s="5">
        <f t="shared" si="239"/>
        <v>0</v>
      </c>
      <c r="BU93" s="5">
        <f t="shared" si="240"/>
        <v>7</v>
      </c>
      <c r="BV93" s="5">
        <f t="shared" si="241"/>
        <v>10</v>
      </c>
      <c r="BW93" s="5">
        <f t="shared" si="242"/>
        <v>47</v>
      </c>
      <c r="BX93" s="5">
        <f t="shared" si="327"/>
        <v>0</v>
      </c>
      <c r="BY93" s="5">
        <f t="shared" si="328"/>
        <v>0</v>
      </c>
      <c r="BZ93" s="5">
        <f t="shared" si="329"/>
        <v>0</v>
      </c>
      <c r="CA93" s="13">
        <f t="shared" ref="CA93:CA103" si="344">SUM(G$92:G$103)</f>
        <v>100</v>
      </c>
      <c r="CB93" s="5">
        <f t="shared" ref="CB93:CB103" si="345">SUM(H$92:H$103)</f>
        <v>96</v>
      </c>
      <c r="CC93" s="5">
        <f t="shared" ref="CC93:CC103" si="346">SUM(I$92:I$103)</f>
        <v>1</v>
      </c>
      <c r="CD93" s="5">
        <f t="shared" ref="CD93:CD103" si="347">SUM(J$92:J$103)</f>
        <v>0</v>
      </c>
      <c r="CE93" s="5">
        <f t="shared" ref="CE93:CE103" si="348">SUM(K$92:K$103)</f>
        <v>0</v>
      </c>
      <c r="CF93" s="5">
        <f t="shared" ref="CF93:CF103" si="349">SUM(L$92:L$103)</f>
        <v>1</v>
      </c>
      <c r="CG93" s="5">
        <f t="shared" ref="CG93:CG103" si="350">SUM(M$92:M$103)</f>
        <v>5</v>
      </c>
      <c r="CH93" s="5">
        <f t="shared" ref="CH93:CH103" si="351">SUM(N$92:N$103)</f>
        <v>7</v>
      </c>
      <c r="CI93" s="5">
        <f t="shared" ref="CI93:CI103" si="352">SUM(O$92:O$103)</f>
        <v>83</v>
      </c>
      <c r="CJ93" s="5">
        <f t="shared" si="336"/>
        <v>0</v>
      </c>
      <c r="CK93" s="5">
        <f t="shared" si="337"/>
        <v>0</v>
      </c>
      <c r="CL93" s="5">
        <f t="shared" si="338"/>
        <v>0</v>
      </c>
      <c r="CM93" s="5">
        <f t="shared" si="339"/>
        <v>0</v>
      </c>
      <c r="CN93" s="5">
        <f t="shared" si="339"/>
        <v>0</v>
      </c>
      <c r="CO93" s="5">
        <f t="shared" si="339"/>
        <v>0</v>
      </c>
      <c r="CP93" s="5">
        <f t="shared" si="339"/>
        <v>0</v>
      </c>
      <c r="CQ93" s="5">
        <f t="shared" si="339"/>
        <v>0</v>
      </c>
      <c r="CR93" s="5">
        <f t="shared" si="339"/>
        <v>0</v>
      </c>
      <c r="CS93" s="5">
        <f t="shared" ref="CS93:CS103" si="353">SUM(Y$92:Y$103)</f>
        <v>0</v>
      </c>
      <c r="CT93" s="5">
        <f t="shared" si="340"/>
        <v>0</v>
      </c>
      <c r="CU93" s="5">
        <f t="shared" si="341"/>
        <v>0</v>
      </c>
      <c r="CV93" s="5">
        <f t="shared" si="342"/>
        <v>0</v>
      </c>
      <c r="CW93" s="5">
        <f t="shared" si="343"/>
        <v>0</v>
      </c>
      <c r="CX93" s="5">
        <f t="shared" si="343"/>
        <v>0</v>
      </c>
      <c r="CY93" s="13">
        <f t="shared" si="248"/>
        <v>214</v>
      </c>
      <c r="CZ93" s="5">
        <f t="shared" si="249"/>
        <v>214</v>
      </c>
      <c r="DA93" s="5">
        <f t="shared" si="250"/>
        <v>1</v>
      </c>
      <c r="DB93" s="5">
        <f t="shared" si="251"/>
        <v>0</v>
      </c>
      <c r="DC93" s="5">
        <f t="shared" si="252"/>
        <v>0</v>
      </c>
      <c r="DD93" s="5">
        <f t="shared" si="253"/>
        <v>1</v>
      </c>
      <c r="DE93" s="5">
        <f t="shared" si="254"/>
        <v>13</v>
      </c>
      <c r="DF93" s="5">
        <f t="shared" si="255"/>
        <v>27</v>
      </c>
      <c r="DG93" s="5">
        <f t="shared" si="256"/>
        <v>172</v>
      </c>
      <c r="DH93" s="5">
        <f t="shared" si="317"/>
        <v>0</v>
      </c>
      <c r="DI93" s="5">
        <f t="shared" si="318"/>
        <v>0</v>
      </c>
      <c r="DJ93" s="14">
        <f t="shared" si="319"/>
        <v>0</v>
      </c>
    </row>
    <row r="94" spans="1:114" x14ac:dyDescent="0.25">
      <c r="A94" s="1" t="s">
        <v>122</v>
      </c>
      <c r="B94" s="1" t="str">
        <f t="shared" si="281"/>
        <v>Q1 2024-25</v>
      </c>
      <c r="C94" s="1" t="s">
        <v>83</v>
      </c>
      <c r="D94" s="149" t="str">
        <f t="shared" si="330"/>
        <v>2024-25June</v>
      </c>
      <c r="E94" s="67" t="s">
        <v>112</v>
      </c>
      <c r="F94" s="194" t="s">
        <v>20</v>
      </c>
      <c r="G94" s="221">
        <v>20</v>
      </c>
      <c r="H94" s="222">
        <v>20</v>
      </c>
      <c r="I94" s="222">
        <v>0</v>
      </c>
      <c r="J94" s="222">
        <v>0</v>
      </c>
      <c r="K94" s="222">
        <v>0</v>
      </c>
      <c r="L94" s="222">
        <v>0</v>
      </c>
      <c r="M94" s="222">
        <v>1</v>
      </c>
      <c r="N94" s="222">
        <v>0</v>
      </c>
      <c r="O94" s="222">
        <v>19</v>
      </c>
      <c r="P94" s="222"/>
      <c r="Q94" s="222"/>
      <c r="R94" s="223"/>
      <c r="S94" s="227"/>
      <c r="T94" s="227"/>
      <c r="U94" s="228"/>
      <c r="V94" s="229"/>
      <c r="W94" s="227"/>
      <c r="X94" s="228"/>
      <c r="Y94" s="229"/>
      <c r="Z94" s="227"/>
      <c r="AA94" s="228"/>
      <c r="AB94" s="229"/>
      <c r="AC94" s="227"/>
      <c r="AD94" s="228"/>
      <c r="AE94" s="129">
        <f t="shared" si="285"/>
        <v>17</v>
      </c>
      <c r="AF94" s="129">
        <f t="shared" si="224"/>
        <v>17</v>
      </c>
      <c r="AG94" s="129">
        <f t="shared" si="225"/>
        <v>1</v>
      </c>
      <c r="AH94" s="129">
        <f t="shared" si="226"/>
        <v>0</v>
      </c>
      <c r="AI94" s="129">
        <f t="shared" si="227"/>
        <v>0</v>
      </c>
      <c r="AJ94" s="129">
        <f t="shared" si="228"/>
        <v>1</v>
      </c>
      <c r="AK94" s="129">
        <f t="shared" si="229"/>
        <v>0</v>
      </c>
      <c r="AL94" s="129">
        <f t="shared" si="230"/>
        <v>0</v>
      </c>
      <c r="AM94" s="129">
        <f t="shared" si="283"/>
        <v>16</v>
      </c>
      <c r="AN94" s="129">
        <f t="shared" si="331"/>
        <v>0</v>
      </c>
      <c r="AO94" s="129">
        <f t="shared" si="323"/>
        <v>0</v>
      </c>
      <c r="AP94" s="129">
        <f t="shared" si="323"/>
        <v>0</v>
      </c>
      <c r="AQ94" s="13">
        <f t="shared" si="332"/>
        <v>52</v>
      </c>
      <c r="AR94" s="5">
        <f t="shared" si="332"/>
        <v>52</v>
      </c>
      <c r="AS94" s="5">
        <f t="shared" si="332"/>
        <v>1</v>
      </c>
      <c r="AT94" s="5">
        <f t="shared" si="332"/>
        <v>0</v>
      </c>
      <c r="AU94" s="5">
        <f t="shared" si="332"/>
        <v>0</v>
      </c>
      <c r="AV94" s="5">
        <f t="shared" si="332"/>
        <v>1</v>
      </c>
      <c r="AW94" s="5">
        <f t="shared" si="332"/>
        <v>2</v>
      </c>
      <c r="AX94" s="5">
        <f t="shared" si="332"/>
        <v>3</v>
      </c>
      <c r="AY94" s="5">
        <f t="shared" si="332"/>
        <v>46</v>
      </c>
      <c r="AZ94" s="5">
        <f>SUM(P$93:P$95)</f>
        <v>0</v>
      </c>
      <c r="BA94" s="5">
        <f t="shared" si="333"/>
        <v>0</v>
      </c>
      <c r="BB94" s="14">
        <f t="shared" si="333"/>
        <v>0</v>
      </c>
      <c r="BC94" s="5">
        <f t="shared" si="334"/>
        <v>0</v>
      </c>
      <c r="BD94" s="5">
        <f t="shared" si="334"/>
        <v>0</v>
      </c>
      <c r="BE94" s="5">
        <f t="shared" si="334"/>
        <v>0</v>
      </c>
      <c r="BF94" s="5">
        <f t="shared" si="334"/>
        <v>0</v>
      </c>
      <c r="BG94" s="5">
        <f t="shared" si="334"/>
        <v>0</v>
      </c>
      <c r="BH94" s="5">
        <f t="shared" si="334"/>
        <v>0</v>
      </c>
      <c r="BI94" s="5">
        <f t="shared" si="334"/>
        <v>0</v>
      </c>
      <c r="BJ94" s="5">
        <f t="shared" si="334"/>
        <v>0</v>
      </c>
      <c r="BK94" s="5">
        <f t="shared" si="334"/>
        <v>0</v>
      </c>
      <c r="BL94" s="5">
        <f t="shared" si="334"/>
        <v>0</v>
      </c>
      <c r="BM94" s="5">
        <f t="shared" si="334"/>
        <v>0</v>
      </c>
      <c r="BN94" s="5">
        <f t="shared" si="334"/>
        <v>0</v>
      </c>
      <c r="BO94" s="13">
        <f t="shared" si="234"/>
        <v>64</v>
      </c>
      <c r="BP94" s="5">
        <f t="shared" si="235"/>
        <v>64</v>
      </c>
      <c r="BQ94" s="5">
        <f t="shared" si="236"/>
        <v>0</v>
      </c>
      <c r="BR94" s="5">
        <f t="shared" si="237"/>
        <v>0</v>
      </c>
      <c r="BS94" s="5">
        <f t="shared" si="238"/>
        <v>0</v>
      </c>
      <c r="BT94" s="5">
        <f t="shared" si="239"/>
        <v>0</v>
      </c>
      <c r="BU94" s="5">
        <f t="shared" si="240"/>
        <v>7</v>
      </c>
      <c r="BV94" s="5">
        <f t="shared" si="241"/>
        <v>10</v>
      </c>
      <c r="BW94" s="5">
        <f t="shared" si="242"/>
        <v>47</v>
      </c>
      <c r="BX94" s="5">
        <f t="shared" si="327"/>
        <v>0</v>
      </c>
      <c r="BY94" s="5">
        <f t="shared" si="328"/>
        <v>0</v>
      </c>
      <c r="BZ94" s="5">
        <f t="shared" si="329"/>
        <v>0</v>
      </c>
      <c r="CA94" s="13">
        <f t="shared" si="344"/>
        <v>100</v>
      </c>
      <c r="CB94" s="5">
        <f t="shared" si="345"/>
        <v>96</v>
      </c>
      <c r="CC94" s="5">
        <f t="shared" si="346"/>
        <v>1</v>
      </c>
      <c r="CD94" s="5">
        <f t="shared" si="347"/>
        <v>0</v>
      </c>
      <c r="CE94" s="5">
        <f t="shared" si="348"/>
        <v>0</v>
      </c>
      <c r="CF94" s="5">
        <f t="shared" si="349"/>
        <v>1</v>
      </c>
      <c r="CG94" s="5">
        <f t="shared" si="350"/>
        <v>5</v>
      </c>
      <c r="CH94" s="5">
        <f t="shared" si="351"/>
        <v>7</v>
      </c>
      <c r="CI94" s="5">
        <f t="shared" si="352"/>
        <v>83</v>
      </c>
      <c r="CJ94" s="5">
        <f t="shared" si="336"/>
        <v>0</v>
      </c>
      <c r="CK94" s="5">
        <f t="shared" si="337"/>
        <v>0</v>
      </c>
      <c r="CL94" s="5">
        <f t="shared" si="338"/>
        <v>0</v>
      </c>
      <c r="CM94" s="5">
        <f t="shared" si="339"/>
        <v>0</v>
      </c>
      <c r="CN94" s="5">
        <f t="shared" si="339"/>
        <v>0</v>
      </c>
      <c r="CO94" s="5">
        <f t="shared" si="339"/>
        <v>0</v>
      </c>
      <c r="CP94" s="5">
        <f t="shared" si="339"/>
        <v>0</v>
      </c>
      <c r="CQ94" s="5">
        <f t="shared" si="339"/>
        <v>0</v>
      </c>
      <c r="CR94" s="5">
        <f t="shared" si="339"/>
        <v>0</v>
      </c>
      <c r="CS94" s="5">
        <f t="shared" si="353"/>
        <v>0</v>
      </c>
      <c r="CT94" s="5">
        <f t="shared" si="340"/>
        <v>0</v>
      </c>
      <c r="CU94" s="5">
        <f t="shared" si="341"/>
        <v>0</v>
      </c>
      <c r="CV94" s="5">
        <f t="shared" si="342"/>
        <v>0</v>
      </c>
      <c r="CW94" s="5">
        <f t="shared" si="343"/>
        <v>0</v>
      </c>
      <c r="CX94" s="5">
        <f t="shared" si="343"/>
        <v>0</v>
      </c>
      <c r="CY94" s="13">
        <f t="shared" si="248"/>
        <v>214</v>
      </c>
      <c r="CZ94" s="5">
        <f t="shared" si="249"/>
        <v>214</v>
      </c>
      <c r="DA94" s="5">
        <f t="shared" si="250"/>
        <v>1</v>
      </c>
      <c r="DB94" s="5">
        <f t="shared" si="251"/>
        <v>0</v>
      </c>
      <c r="DC94" s="5">
        <f t="shared" si="252"/>
        <v>0</v>
      </c>
      <c r="DD94" s="5">
        <f t="shared" si="253"/>
        <v>1</v>
      </c>
      <c r="DE94" s="5">
        <f t="shared" si="254"/>
        <v>13</v>
      </c>
      <c r="DF94" s="5">
        <f t="shared" si="255"/>
        <v>27</v>
      </c>
      <c r="DG94" s="5">
        <f t="shared" si="256"/>
        <v>172</v>
      </c>
      <c r="DH94" s="5">
        <f t="shared" si="317"/>
        <v>0</v>
      </c>
      <c r="DI94" s="5">
        <f t="shared" si="318"/>
        <v>0</v>
      </c>
      <c r="DJ94" s="14">
        <f t="shared" si="319"/>
        <v>0</v>
      </c>
    </row>
    <row r="95" spans="1:114" x14ac:dyDescent="0.25">
      <c r="A95" s="1" t="s">
        <v>123</v>
      </c>
      <c r="B95" s="1" t="str">
        <f t="shared" si="281"/>
        <v>Q2 2024-25</v>
      </c>
      <c r="C95" s="1" t="s">
        <v>84</v>
      </c>
      <c r="D95" s="149" t="str">
        <f t="shared" si="330"/>
        <v>2024-25July</v>
      </c>
      <c r="E95" s="67" t="s">
        <v>112</v>
      </c>
      <c r="F95" s="194" t="s">
        <v>16</v>
      </c>
      <c r="G95" s="221">
        <v>17</v>
      </c>
      <c r="H95" s="222">
        <v>15</v>
      </c>
      <c r="I95" s="222">
        <v>0</v>
      </c>
      <c r="J95" s="222">
        <v>0</v>
      </c>
      <c r="K95" s="222">
        <v>0</v>
      </c>
      <c r="L95" s="222">
        <v>0</v>
      </c>
      <c r="M95" s="222">
        <v>0</v>
      </c>
      <c r="N95" s="222">
        <v>2</v>
      </c>
      <c r="O95" s="222">
        <v>13</v>
      </c>
      <c r="P95" s="222"/>
      <c r="Q95" s="222"/>
      <c r="R95" s="223"/>
      <c r="S95" s="227"/>
      <c r="T95" s="227"/>
      <c r="U95" s="228"/>
      <c r="V95" s="229"/>
      <c r="W95" s="227"/>
      <c r="X95" s="228"/>
      <c r="Y95" s="229"/>
      <c r="Z95" s="227"/>
      <c r="AA95" s="228"/>
      <c r="AB95" s="229"/>
      <c r="AC95" s="227"/>
      <c r="AD95" s="228"/>
      <c r="AE95" s="129">
        <f t="shared" si="285"/>
        <v>20</v>
      </c>
      <c r="AF95" s="132">
        <f t="shared" si="224"/>
        <v>20</v>
      </c>
      <c r="AG95" s="132">
        <f t="shared" si="225"/>
        <v>0</v>
      </c>
      <c r="AH95" s="132">
        <f t="shared" si="226"/>
        <v>0</v>
      </c>
      <c r="AI95" s="132">
        <f t="shared" si="227"/>
        <v>0</v>
      </c>
      <c r="AJ95" s="132">
        <f t="shared" si="228"/>
        <v>0</v>
      </c>
      <c r="AK95" s="132">
        <f t="shared" si="229"/>
        <v>1</v>
      </c>
      <c r="AL95" s="132">
        <f t="shared" si="230"/>
        <v>0</v>
      </c>
      <c r="AM95" s="132">
        <f t="shared" si="283"/>
        <v>19</v>
      </c>
      <c r="AN95" s="132">
        <f t="shared" si="331"/>
        <v>0</v>
      </c>
      <c r="AO95" s="132">
        <f t="shared" si="323"/>
        <v>0</v>
      </c>
      <c r="AP95" s="132">
        <f t="shared" si="323"/>
        <v>0</v>
      </c>
      <c r="AQ95" s="13">
        <f t="shared" ref="AQ95:AY95" si="354">SUM(G$95:G$97)</f>
        <v>48</v>
      </c>
      <c r="AR95" s="5">
        <f t="shared" si="354"/>
        <v>44</v>
      </c>
      <c r="AS95" s="5">
        <f t="shared" si="354"/>
        <v>0</v>
      </c>
      <c r="AT95" s="5">
        <f t="shared" si="354"/>
        <v>0</v>
      </c>
      <c r="AU95" s="5">
        <f t="shared" si="354"/>
        <v>0</v>
      </c>
      <c r="AV95" s="5">
        <f t="shared" si="354"/>
        <v>0</v>
      </c>
      <c r="AW95" s="5">
        <f t="shared" si="354"/>
        <v>3</v>
      </c>
      <c r="AX95" s="5">
        <f t="shared" si="354"/>
        <v>4</v>
      </c>
      <c r="AY95" s="5">
        <f t="shared" si="354"/>
        <v>37</v>
      </c>
      <c r="AZ95" s="5">
        <f>SUM(P$96:P$97)</f>
        <v>0</v>
      </c>
      <c r="BA95" s="5">
        <f t="shared" ref="BA95:BB97" si="355">SUM(Q$95:Q$97)</f>
        <v>0</v>
      </c>
      <c r="BB95" s="14">
        <f t="shared" si="355"/>
        <v>0</v>
      </c>
      <c r="BC95" s="5">
        <f t="shared" ref="BC95:BN97" si="356">SUM(S$95:S$97)</f>
        <v>0</v>
      </c>
      <c r="BD95" s="5">
        <f t="shared" si="356"/>
        <v>0</v>
      </c>
      <c r="BE95" s="5">
        <f t="shared" si="356"/>
        <v>0</v>
      </c>
      <c r="BF95" s="5">
        <f t="shared" si="356"/>
        <v>0</v>
      </c>
      <c r="BG95" s="5">
        <f t="shared" si="356"/>
        <v>0</v>
      </c>
      <c r="BH95" s="5">
        <f t="shared" si="356"/>
        <v>0</v>
      </c>
      <c r="BI95" s="5">
        <f t="shared" si="356"/>
        <v>0</v>
      </c>
      <c r="BJ95" s="5">
        <f t="shared" si="356"/>
        <v>0</v>
      </c>
      <c r="BK95" s="5">
        <f t="shared" si="356"/>
        <v>0</v>
      </c>
      <c r="BL95" s="5">
        <f t="shared" si="356"/>
        <v>0</v>
      </c>
      <c r="BM95" s="5">
        <f t="shared" si="356"/>
        <v>0</v>
      </c>
      <c r="BN95" s="5">
        <f t="shared" si="356"/>
        <v>0</v>
      </c>
      <c r="BO95" s="13">
        <f t="shared" si="234"/>
        <v>52</v>
      </c>
      <c r="BP95" s="5">
        <f t="shared" si="235"/>
        <v>52</v>
      </c>
      <c r="BQ95" s="5">
        <f t="shared" si="236"/>
        <v>1</v>
      </c>
      <c r="BR95" s="5">
        <f t="shared" si="237"/>
        <v>0</v>
      </c>
      <c r="BS95" s="5">
        <f t="shared" si="238"/>
        <v>0</v>
      </c>
      <c r="BT95" s="5">
        <f t="shared" si="239"/>
        <v>1</v>
      </c>
      <c r="BU95" s="5">
        <f t="shared" si="240"/>
        <v>2</v>
      </c>
      <c r="BV95" s="5">
        <f t="shared" si="241"/>
        <v>3</v>
      </c>
      <c r="BW95" s="5">
        <f t="shared" si="242"/>
        <v>46</v>
      </c>
      <c r="BX95" s="5">
        <f t="shared" si="327"/>
        <v>0</v>
      </c>
      <c r="BY95" s="5">
        <f t="shared" si="328"/>
        <v>0</v>
      </c>
      <c r="BZ95" s="5">
        <f t="shared" si="329"/>
        <v>0</v>
      </c>
      <c r="CA95" s="13">
        <f t="shared" si="344"/>
        <v>100</v>
      </c>
      <c r="CB95" s="5">
        <f t="shared" si="345"/>
        <v>96</v>
      </c>
      <c r="CC95" s="5">
        <f t="shared" si="346"/>
        <v>1</v>
      </c>
      <c r="CD95" s="5">
        <f t="shared" si="347"/>
        <v>0</v>
      </c>
      <c r="CE95" s="5">
        <f t="shared" si="348"/>
        <v>0</v>
      </c>
      <c r="CF95" s="5">
        <f t="shared" si="349"/>
        <v>1</v>
      </c>
      <c r="CG95" s="5">
        <f t="shared" si="350"/>
        <v>5</v>
      </c>
      <c r="CH95" s="5">
        <f t="shared" si="351"/>
        <v>7</v>
      </c>
      <c r="CI95" s="5">
        <f t="shared" si="352"/>
        <v>83</v>
      </c>
      <c r="CJ95" s="5">
        <f t="shared" si="336"/>
        <v>0</v>
      </c>
      <c r="CK95" s="5">
        <f t="shared" si="337"/>
        <v>0</v>
      </c>
      <c r="CL95" s="5">
        <f t="shared" si="338"/>
        <v>0</v>
      </c>
      <c r="CM95" s="5">
        <f t="shared" si="339"/>
        <v>0</v>
      </c>
      <c r="CN95" s="5">
        <f t="shared" si="339"/>
        <v>0</v>
      </c>
      <c r="CO95" s="5">
        <f t="shared" si="339"/>
        <v>0</v>
      </c>
      <c r="CP95" s="5">
        <f t="shared" si="339"/>
        <v>0</v>
      </c>
      <c r="CQ95" s="5">
        <f t="shared" si="339"/>
        <v>0</v>
      </c>
      <c r="CR95" s="5">
        <f t="shared" si="339"/>
        <v>0</v>
      </c>
      <c r="CS95" s="5">
        <f t="shared" si="353"/>
        <v>0</v>
      </c>
      <c r="CT95" s="5">
        <f t="shared" si="340"/>
        <v>0</v>
      </c>
      <c r="CU95" s="5">
        <f t="shared" si="341"/>
        <v>0</v>
      </c>
      <c r="CV95" s="5">
        <f t="shared" si="342"/>
        <v>0</v>
      </c>
      <c r="CW95" s="5">
        <f t="shared" si="343"/>
        <v>0</v>
      </c>
      <c r="CX95" s="5">
        <f t="shared" si="343"/>
        <v>0</v>
      </c>
      <c r="CY95" s="13">
        <f t="shared" si="248"/>
        <v>214</v>
      </c>
      <c r="CZ95" s="5">
        <f t="shared" si="249"/>
        <v>214</v>
      </c>
      <c r="DA95" s="5">
        <f t="shared" si="250"/>
        <v>1</v>
      </c>
      <c r="DB95" s="5">
        <f t="shared" si="251"/>
        <v>0</v>
      </c>
      <c r="DC95" s="5">
        <f t="shared" si="252"/>
        <v>0</v>
      </c>
      <c r="DD95" s="5">
        <f t="shared" si="253"/>
        <v>1</v>
      </c>
      <c r="DE95" s="5">
        <f t="shared" si="254"/>
        <v>13</v>
      </c>
      <c r="DF95" s="5">
        <f t="shared" si="255"/>
        <v>27</v>
      </c>
      <c r="DG95" s="5">
        <f t="shared" si="256"/>
        <v>172</v>
      </c>
      <c r="DH95" s="5">
        <f t="shared" si="317"/>
        <v>0</v>
      </c>
      <c r="DI95" s="5">
        <f t="shared" si="318"/>
        <v>0</v>
      </c>
      <c r="DJ95" s="14">
        <f t="shared" si="319"/>
        <v>0</v>
      </c>
    </row>
    <row r="96" spans="1:114" x14ac:dyDescent="0.25">
      <c r="A96" s="1" t="s">
        <v>123</v>
      </c>
      <c r="B96" s="1" t="str">
        <f t="shared" si="281"/>
        <v>Q2 2024-25</v>
      </c>
      <c r="C96" s="1" t="s">
        <v>85</v>
      </c>
      <c r="D96" s="149" t="str">
        <f t="shared" si="330"/>
        <v>2024-25August</v>
      </c>
      <c r="E96" s="67" t="s">
        <v>112</v>
      </c>
      <c r="F96" s="194" t="s">
        <v>21</v>
      </c>
      <c r="G96" s="221">
        <v>17</v>
      </c>
      <c r="H96" s="222">
        <v>16</v>
      </c>
      <c r="I96" s="222">
        <v>0</v>
      </c>
      <c r="J96" s="222">
        <v>0</v>
      </c>
      <c r="K96" s="222">
        <v>0</v>
      </c>
      <c r="L96" s="222">
        <v>0</v>
      </c>
      <c r="M96" s="242">
        <v>2</v>
      </c>
      <c r="N96" s="242">
        <v>1</v>
      </c>
      <c r="O96" s="222">
        <v>13</v>
      </c>
      <c r="P96" s="222"/>
      <c r="Q96" s="222"/>
      <c r="R96" s="223"/>
      <c r="S96" s="227"/>
      <c r="T96" s="227"/>
      <c r="U96" s="228"/>
      <c r="V96" s="229"/>
      <c r="W96" s="227"/>
      <c r="X96" s="228"/>
      <c r="Y96" s="229"/>
      <c r="Z96" s="227"/>
      <c r="AA96" s="228"/>
      <c r="AB96" s="229"/>
      <c r="AC96" s="227"/>
      <c r="AD96" s="228"/>
      <c r="AE96" s="129">
        <f t="shared" si="285"/>
        <v>17</v>
      </c>
      <c r="AF96" s="129">
        <f t="shared" si="224"/>
        <v>15</v>
      </c>
      <c r="AG96" s="129">
        <f t="shared" si="225"/>
        <v>0</v>
      </c>
      <c r="AH96" s="129">
        <f t="shared" si="226"/>
        <v>0</v>
      </c>
      <c r="AI96" s="129">
        <f t="shared" si="227"/>
        <v>0</v>
      </c>
      <c r="AJ96" s="129">
        <f t="shared" si="228"/>
        <v>0</v>
      </c>
      <c r="AK96" s="129">
        <f t="shared" si="229"/>
        <v>0</v>
      </c>
      <c r="AL96" s="129">
        <f t="shared" si="230"/>
        <v>2</v>
      </c>
      <c r="AM96" s="129">
        <f t="shared" si="283"/>
        <v>13</v>
      </c>
      <c r="AN96" s="129">
        <f t="shared" si="331"/>
        <v>0</v>
      </c>
      <c r="AO96" s="129">
        <f t="shared" si="323"/>
        <v>0</v>
      </c>
      <c r="AP96" s="129">
        <f t="shared" si="323"/>
        <v>0</v>
      </c>
      <c r="AQ96" s="13">
        <f>SUM(G$95:G$97)</f>
        <v>48</v>
      </c>
      <c r="AR96" s="5">
        <f t="shared" ref="AR96:AY97" si="357">SUM(H$95:H$97)</f>
        <v>44</v>
      </c>
      <c r="AS96" s="5">
        <f t="shared" si="357"/>
        <v>0</v>
      </c>
      <c r="AT96" s="5">
        <f t="shared" si="357"/>
        <v>0</v>
      </c>
      <c r="AU96" s="5">
        <f t="shared" si="357"/>
        <v>0</v>
      </c>
      <c r="AV96" s="5">
        <f t="shared" si="357"/>
        <v>0</v>
      </c>
      <c r="AW96" s="5">
        <f t="shared" si="357"/>
        <v>3</v>
      </c>
      <c r="AX96" s="5">
        <f t="shared" si="357"/>
        <v>4</v>
      </c>
      <c r="AY96" s="5">
        <f t="shared" si="357"/>
        <v>37</v>
      </c>
      <c r="AZ96" s="5">
        <f>SUM(P$96:P$97)</f>
        <v>0</v>
      </c>
      <c r="BA96" s="5">
        <f t="shared" si="355"/>
        <v>0</v>
      </c>
      <c r="BB96" s="14">
        <f t="shared" si="355"/>
        <v>0</v>
      </c>
      <c r="BC96" s="5">
        <f t="shared" si="356"/>
        <v>0</v>
      </c>
      <c r="BD96" s="5">
        <f t="shared" si="356"/>
        <v>0</v>
      </c>
      <c r="BE96" s="5">
        <f t="shared" si="356"/>
        <v>0</v>
      </c>
      <c r="BF96" s="5">
        <f t="shared" si="356"/>
        <v>0</v>
      </c>
      <c r="BG96" s="5">
        <f t="shared" si="356"/>
        <v>0</v>
      </c>
      <c r="BH96" s="5">
        <f t="shared" si="356"/>
        <v>0</v>
      </c>
      <c r="BI96" s="5">
        <f t="shared" si="356"/>
        <v>0</v>
      </c>
      <c r="BJ96" s="5">
        <f t="shared" si="356"/>
        <v>0</v>
      </c>
      <c r="BK96" s="5">
        <f t="shared" si="356"/>
        <v>0</v>
      </c>
      <c r="BL96" s="5">
        <f t="shared" si="356"/>
        <v>0</v>
      </c>
      <c r="BM96" s="5">
        <f t="shared" si="356"/>
        <v>0</v>
      </c>
      <c r="BN96" s="5">
        <f t="shared" si="356"/>
        <v>0</v>
      </c>
      <c r="BO96" s="13">
        <f t="shared" si="234"/>
        <v>52</v>
      </c>
      <c r="BP96" s="5">
        <f t="shared" si="235"/>
        <v>52</v>
      </c>
      <c r="BQ96" s="5">
        <f t="shared" si="236"/>
        <v>1</v>
      </c>
      <c r="BR96" s="5">
        <f t="shared" si="237"/>
        <v>0</v>
      </c>
      <c r="BS96" s="5">
        <f t="shared" si="238"/>
        <v>0</v>
      </c>
      <c r="BT96" s="5">
        <f t="shared" si="239"/>
        <v>1</v>
      </c>
      <c r="BU96" s="5">
        <f t="shared" si="240"/>
        <v>2</v>
      </c>
      <c r="BV96" s="5">
        <f t="shared" si="241"/>
        <v>3</v>
      </c>
      <c r="BW96" s="5">
        <f t="shared" si="242"/>
        <v>46</v>
      </c>
      <c r="BX96" s="5">
        <f t="shared" si="327"/>
        <v>0</v>
      </c>
      <c r="BY96" s="5">
        <f t="shared" si="328"/>
        <v>0</v>
      </c>
      <c r="BZ96" s="5">
        <f t="shared" si="329"/>
        <v>0</v>
      </c>
      <c r="CA96" s="13">
        <f t="shared" si="344"/>
        <v>100</v>
      </c>
      <c r="CB96" s="5">
        <f t="shared" si="345"/>
        <v>96</v>
      </c>
      <c r="CC96" s="5">
        <f t="shared" si="346"/>
        <v>1</v>
      </c>
      <c r="CD96" s="5">
        <f t="shared" si="347"/>
        <v>0</v>
      </c>
      <c r="CE96" s="5">
        <f t="shared" si="348"/>
        <v>0</v>
      </c>
      <c r="CF96" s="5">
        <f t="shared" si="349"/>
        <v>1</v>
      </c>
      <c r="CG96" s="5">
        <f t="shared" si="350"/>
        <v>5</v>
      </c>
      <c r="CH96" s="5">
        <f t="shared" si="351"/>
        <v>7</v>
      </c>
      <c r="CI96" s="5">
        <f t="shared" si="352"/>
        <v>83</v>
      </c>
      <c r="CJ96" s="5">
        <f t="shared" si="336"/>
        <v>0</v>
      </c>
      <c r="CK96" s="5">
        <f t="shared" si="337"/>
        <v>0</v>
      </c>
      <c r="CL96" s="5">
        <f t="shared" si="338"/>
        <v>0</v>
      </c>
      <c r="CM96" s="5">
        <f t="shared" si="339"/>
        <v>0</v>
      </c>
      <c r="CN96" s="5">
        <f t="shared" si="339"/>
        <v>0</v>
      </c>
      <c r="CO96" s="5">
        <f t="shared" si="339"/>
        <v>0</v>
      </c>
      <c r="CP96" s="5">
        <f t="shared" si="339"/>
        <v>0</v>
      </c>
      <c r="CQ96" s="5">
        <f t="shared" si="339"/>
        <v>0</v>
      </c>
      <c r="CR96" s="5">
        <f t="shared" si="339"/>
        <v>0</v>
      </c>
      <c r="CS96" s="5">
        <f t="shared" si="353"/>
        <v>0</v>
      </c>
      <c r="CT96" s="5">
        <f t="shared" si="340"/>
        <v>0</v>
      </c>
      <c r="CU96" s="5">
        <f t="shared" si="341"/>
        <v>0</v>
      </c>
      <c r="CV96" s="5">
        <f t="shared" si="342"/>
        <v>0</v>
      </c>
      <c r="CW96" s="5">
        <f t="shared" si="343"/>
        <v>0</v>
      </c>
      <c r="CX96" s="5">
        <f t="shared" si="343"/>
        <v>0</v>
      </c>
      <c r="CY96" s="13">
        <f t="shared" si="248"/>
        <v>214</v>
      </c>
      <c r="CZ96" s="5">
        <f t="shared" si="249"/>
        <v>214</v>
      </c>
      <c r="DA96" s="5">
        <f t="shared" si="250"/>
        <v>1</v>
      </c>
      <c r="DB96" s="5">
        <f t="shared" si="251"/>
        <v>0</v>
      </c>
      <c r="DC96" s="5">
        <f t="shared" si="252"/>
        <v>0</v>
      </c>
      <c r="DD96" s="5">
        <f t="shared" si="253"/>
        <v>1</v>
      </c>
      <c r="DE96" s="5">
        <f t="shared" si="254"/>
        <v>13</v>
      </c>
      <c r="DF96" s="5">
        <f t="shared" si="255"/>
        <v>27</v>
      </c>
      <c r="DG96" s="5">
        <f t="shared" si="256"/>
        <v>172</v>
      </c>
      <c r="DH96" s="5">
        <f t="shared" si="317"/>
        <v>0</v>
      </c>
      <c r="DI96" s="5">
        <f t="shared" si="318"/>
        <v>0</v>
      </c>
      <c r="DJ96" s="14">
        <f t="shared" si="319"/>
        <v>0</v>
      </c>
    </row>
    <row r="97" spans="1:114" x14ac:dyDescent="0.25">
      <c r="A97" s="1" t="s">
        <v>123</v>
      </c>
      <c r="B97" s="1" t="str">
        <f t="shared" si="281"/>
        <v>Q2 2024-25</v>
      </c>
      <c r="C97" s="1" t="s">
        <v>86</v>
      </c>
      <c r="D97" s="149" t="str">
        <f t="shared" si="330"/>
        <v>2024-25September</v>
      </c>
      <c r="E97" s="67" t="s">
        <v>112</v>
      </c>
      <c r="F97" s="194" t="s">
        <v>17</v>
      </c>
      <c r="G97" s="221">
        <v>14</v>
      </c>
      <c r="H97" s="222">
        <v>13</v>
      </c>
      <c r="I97" s="222">
        <v>0</v>
      </c>
      <c r="J97" s="222">
        <v>0</v>
      </c>
      <c r="K97" s="222">
        <v>0</v>
      </c>
      <c r="L97" s="222">
        <v>0</v>
      </c>
      <c r="M97" s="242">
        <v>1</v>
      </c>
      <c r="N97" s="242">
        <v>1</v>
      </c>
      <c r="O97" s="222">
        <v>11</v>
      </c>
      <c r="P97" s="222"/>
      <c r="Q97" s="222"/>
      <c r="R97" s="223"/>
      <c r="S97" s="227"/>
      <c r="T97" s="227"/>
      <c r="U97" s="228"/>
      <c r="V97" s="229"/>
      <c r="W97" s="227"/>
      <c r="X97" s="228"/>
      <c r="Y97" s="229"/>
      <c r="Z97" s="227"/>
      <c r="AA97" s="228"/>
      <c r="AB97" s="229"/>
      <c r="AC97" s="227"/>
      <c r="AD97" s="228"/>
      <c r="AE97" s="132">
        <f t="shared" si="285"/>
        <v>17</v>
      </c>
      <c r="AF97" s="129">
        <f t="shared" si="224"/>
        <v>16</v>
      </c>
      <c r="AG97" s="129">
        <f t="shared" si="225"/>
        <v>0</v>
      </c>
      <c r="AH97" s="129">
        <f t="shared" si="226"/>
        <v>0</v>
      </c>
      <c r="AI97" s="129">
        <f t="shared" si="227"/>
        <v>0</v>
      </c>
      <c r="AJ97" s="129">
        <f t="shared" si="228"/>
        <v>0</v>
      </c>
      <c r="AK97" s="129">
        <f t="shared" si="229"/>
        <v>2</v>
      </c>
      <c r="AL97" s="129">
        <f t="shared" si="230"/>
        <v>1</v>
      </c>
      <c r="AM97" s="129">
        <f t="shared" si="283"/>
        <v>13</v>
      </c>
      <c r="AN97" s="129">
        <f t="shared" si="331"/>
        <v>0</v>
      </c>
      <c r="AO97" s="129">
        <f t="shared" si="323"/>
        <v>0</v>
      </c>
      <c r="AP97" s="129">
        <f t="shared" si="323"/>
        <v>0</v>
      </c>
      <c r="AQ97" s="13">
        <f>SUM(G$95:G$97)</f>
        <v>48</v>
      </c>
      <c r="AR97" s="5">
        <f t="shared" si="357"/>
        <v>44</v>
      </c>
      <c r="AS97" s="5">
        <f t="shared" si="357"/>
        <v>0</v>
      </c>
      <c r="AT97" s="5">
        <f t="shared" si="357"/>
        <v>0</v>
      </c>
      <c r="AU97" s="5">
        <f t="shared" si="357"/>
        <v>0</v>
      </c>
      <c r="AV97" s="5">
        <f t="shared" si="357"/>
        <v>0</v>
      </c>
      <c r="AW97" s="5">
        <f t="shared" si="357"/>
        <v>3</v>
      </c>
      <c r="AX97" s="5">
        <f t="shared" si="357"/>
        <v>4</v>
      </c>
      <c r="AY97" s="5">
        <f t="shared" si="357"/>
        <v>37</v>
      </c>
      <c r="AZ97" s="5">
        <f>SUM(P$96:P$97)</f>
        <v>0</v>
      </c>
      <c r="BA97" s="5">
        <f t="shared" si="355"/>
        <v>0</v>
      </c>
      <c r="BB97" s="14">
        <f t="shared" si="355"/>
        <v>0</v>
      </c>
      <c r="BC97" s="5">
        <f t="shared" si="356"/>
        <v>0</v>
      </c>
      <c r="BD97" s="5">
        <f t="shared" si="356"/>
        <v>0</v>
      </c>
      <c r="BE97" s="5">
        <f t="shared" si="356"/>
        <v>0</v>
      </c>
      <c r="BF97" s="5">
        <f t="shared" si="356"/>
        <v>0</v>
      </c>
      <c r="BG97" s="5">
        <f t="shared" si="356"/>
        <v>0</v>
      </c>
      <c r="BH97" s="5">
        <f t="shared" si="356"/>
        <v>0</v>
      </c>
      <c r="BI97" s="5">
        <f t="shared" si="356"/>
        <v>0</v>
      </c>
      <c r="BJ97" s="5">
        <f t="shared" si="356"/>
        <v>0</v>
      </c>
      <c r="BK97" s="5">
        <f t="shared" si="356"/>
        <v>0</v>
      </c>
      <c r="BL97" s="5">
        <f t="shared" si="356"/>
        <v>0</v>
      </c>
      <c r="BM97" s="5">
        <f t="shared" si="356"/>
        <v>0</v>
      </c>
      <c r="BN97" s="5">
        <f t="shared" si="356"/>
        <v>0</v>
      </c>
      <c r="BO97" s="13">
        <f t="shared" si="234"/>
        <v>52</v>
      </c>
      <c r="BP97" s="5">
        <f t="shared" si="235"/>
        <v>52</v>
      </c>
      <c r="BQ97" s="5">
        <f t="shared" si="236"/>
        <v>1</v>
      </c>
      <c r="BR97" s="5">
        <f t="shared" si="237"/>
        <v>0</v>
      </c>
      <c r="BS97" s="5">
        <f t="shared" si="238"/>
        <v>0</v>
      </c>
      <c r="BT97" s="5">
        <f t="shared" si="239"/>
        <v>1</v>
      </c>
      <c r="BU97" s="5">
        <f t="shared" si="240"/>
        <v>2</v>
      </c>
      <c r="BV97" s="5">
        <f t="shared" si="241"/>
        <v>3</v>
      </c>
      <c r="BW97" s="5">
        <f t="shared" si="242"/>
        <v>46</v>
      </c>
      <c r="BX97" s="5">
        <f t="shared" si="327"/>
        <v>0</v>
      </c>
      <c r="BY97" s="5">
        <f t="shared" si="328"/>
        <v>0</v>
      </c>
      <c r="BZ97" s="5">
        <f t="shared" si="329"/>
        <v>0</v>
      </c>
      <c r="CA97" s="13">
        <f t="shared" si="344"/>
        <v>100</v>
      </c>
      <c r="CB97" s="5">
        <f t="shared" si="345"/>
        <v>96</v>
      </c>
      <c r="CC97" s="5">
        <f t="shared" si="346"/>
        <v>1</v>
      </c>
      <c r="CD97" s="5">
        <f t="shared" si="347"/>
        <v>0</v>
      </c>
      <c r="CE97" s="5">
        <f t="shared" si="348"/>
        <v>0</v>
      </c>
      <c r="CF97" s="5">
        <f t="shared" si="349"/>
        <v>1</v>
      </c>
      <c r="CG97" s="5">
        <f t="shared" si="350"/>
        <v>5</v>
      </c>
      <c r="CH97" s="5">
        <f t="shared" si="351"/>
        <v>7</v>
      </c>
      <c r="CI97" s="5">
        <f t="shared" si="352"/>
        <v>83</v>
      </c>
      <c r="CJ97" s="5">
        <f t="shared" si="336"/>
        <v>0</v>
      </c>
      <c r="CK97" s="5">
        <f t="shared" si="337"/>
        <v>0</v>
      </c>
      <c r="CL97" s="5">
        <f t="shared" si="338"/>
        <v>0</v>
      </c>
      <c r="CM97" s="5">
        <f t="shared" si="339"/>
        <v>0</v>
      </c>
      <c r="CN97" s="5">
        <f t="shared" si="339"/>
        <v>0</v>
      </c>
      <c r="CO97" s="5">
        <f t="shared" si="339"/>
        <v>0</v>
      </c>
      <c r="CP97" s="5">
        <f t="shared" si="339"/>
        <v>0</v>
      </c>
      <c r="CQ97" s="5">
        <f t="shared" si="339"/>
        <v>0</v>
      </c>
      <c r="CR97" s="5">
        <f t="shared" si="339"/>
        <v>0</v>
      </c>
      <c r="CS97" s="5">
        <f t="shared" si="353"/>
        <v>0</v>
      </c>
      <c r="CT97" s="5">
        <f t="shared" si="340"/>
        <v>0</v>
      </c>
      <c r="CU97" s="5">
        <f t="shared" si="341"/>
        <v>0</v>
      </c>
      <c r="CV97" s="5">
        <f t="shared" si="342"/>
        <v>0</v>
      </c>
      <c r="CW97" s="5">
        <f t="shared" si="343"/>
        <v>0</v>
      </c>
      <c r="CX97" s="5">
        <f t="shared" si="343"/>
        <v>0</v>
      </c>
      <c r="CY97" s="13">
        <f t="shared" si="248"/>
        <v>214</v>
      </c>
      <c r="CZ97" s="5">
        <f t="shared" si="249"/>
        <v>214</v>
      </c>
      <c r="DA97" s="5">
        <f t="shared" si="250"/>
        <v>1</v>
      </c>
      <c r="DB97" s="5">
        <f t="shared" si="251"/>
        <v>0</v>
      </c>
      <c r="DC97" s="5">
        <f t="shared" si="252"/>
        <v>0</v>
      </c>
      <c r="DD97" s="5">
        <f t="shared" si="253"/>
        <v>1</v>
      </c>
      <c r="DE97" s="5">
        <f t="shared" si="254"/>
        <v>13</v>
      </c>
      <c r="DF97" s="5">
        <f t="shared" si="255"/>
        <v>27</v>
      </c>
      <c r="DG97" s="5">
        <f t="shared" si="256"/>
        <v>172</v>
      </c>
      <c r="DH97" s="5">
        <f t="shared" si="317"/>
        <v>0</v>
      </c>
      <c r="DI97" s="5">
        <f t="shared" si="318"/>
        <v>0</v>
      </c>
      <c r="DJ97" s="14">
        <f t="shared" si="319"/>
        <v>0</v>
      </c>
    </row>
    <row r="98" spans="1:114" x14ac:dyDescent="0.25">
      <c r="A98" s="1" t="s">
        <v>124</v>
      </c>
      <c r="B98" s="1" t="str">
        <f t="shared" si="281"/>
        <v>Q3 2024-25</v>
      </c>
      <c r="C98" s="1" t="s">
        <v>87</v>
      </c>
      <c r="D98" s="149" t="str">
        <f t="shared" si="330"/>
        <v>2024-25October</v>
      </c>
      <c r="E98" s="67" t="s">
        <v>112</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14</v>
      </c>
      <c r="AF98" s="129">
        <f t="shared" si="224"/>
        <v>13</v>
      </c>
      <c r="AG98" s="129">
        <f t="shared" si="225"/>
        <v>0</v>
      </c>
      <c r="AH98" s="129">
        <f t="shared" si="226"/>
        <v>0</v>
      </c>
      <c r="AI98" s="129">
        <f t="shared" si="227"/>
        <v>0</v>
      </c>
      <c r="AJ98" s="129">
        <f t="shared" si="228"/>
        <v>0</v>
      </c>
      <c r="AK98" s="129">
        <f t="shared" si="229"/>
        <v>1</v>
      </c>
      <c r="AL98" s="129">
        <f t="shared" si="230"/>
        <v>1</v>
      </c>
      <c r="AM98" s="129">
        <f t="shared" si="283"/>
        <v>11</v>
      </c>
      <c r="AN98" s="129" t="e">
        <f>#REF!</f>
        <v>#REF!</v>
      </c>
      <c r="AO98" s="129">
        <f t="shared" si="323"/>
        <v>0</v>
      </c>
      <c r="AP98" s="129">
        <f t="shared" si="323"/>
        <v>0</v>
      </c>
      <c r="AQ98" s="13">
        <f t="shared" ref="AQ98:AY98" si="358">SUM(G$98:G$100)</f>
        <v>0</v>
      </c>
      <c r="AR98" s="5">
        <f t="shared" si="358"/>
        <v>0</v>
      </c>
      <c r="AS98" s="5">
        <f t="shared" si="358"/>
        <v>0</v>
      </c>
      <c r="AT98" s="5">
        <f t="shared" si="358"/>
        <v>0</v>
      </c>
      <c r="AU98" s="5">
        <f t="shared" si="358"/>
        <v>0</v>
      </c>
      <c r="AV98" s="5">
        <f t="shared" si="358"/>
        <v>0</v>
      </c>
      <c r="AW98" s="5">
        <f t="shared" si="358"/>
        <v>0</v>
      </c>
      <c r="AX98" s="5">
        <f t="shared" si="358"/>
        <v>0</v>
      </c>
      <c r="AY98" s="5">
        <f t="shared" si="358"/>
        <v>0</v>
      </c>
      <c r="AZ98" s="5">
        <f t="shared" ref="AZ98:BB100" si="359">SUM(P$98:P$100)</f>
        <v>0</v>
      </c>
      <c r="BA98" s="5">
        <f t="shared" si="359"/>
        <v>0</v>
      </c>
      <c r="BB98" s="14">
        <f t="shared" si="359"/>
        <v>0</v>
      </c>
      <c r="BC98" s="5">
        <f t="shared" ref="BC98:BN100" si="360">SUM(S$98:S$100)</f>
        <v>0</v>
      </c>
      <c r="BD98" s="5">
        <f t="shared" si="360"/>
        <v>0</v>
      </c>
      <c r="BE98" s="5">
        <f t="shared" si="360"/>
        <v>0</v>
      </c>
      <c r="BF98" s="5">
        <f t="shared" si="360"/>
        <v>0</v>
      </c>
      <c r="BG98" s="5">
        <f t="shared" si="360"/>
        <v>0</v>
      </c>
      <c r="BH98" s="5">
        <f t="shared" si="360"/>
        <v>0</v>
      </c>
      <c r="BI98" s="5">
        <f t="shared" si="360"/>
        <v>0</v>
      </c>
      <c r="BJ98" s="5">
        <f t="shared" si="360"/>
        <v>0</v>
      </c>
      <c r="BK98" s="5">
        <f t="shared" si="360"/>
        <v>0</v>
      </c>
      <c r="BL98" s="5">
        <f t="shared" si="360"/>
        <v>0</v>
      </c>
      <c r="BM98" s="5">
        <f t="shared" si="360"/>
        <v>0</v>
      </c>
      <c r="BN98" s="5">
        <f t="shared" si="360"/>
        <v>0</v>
      </c>
      <c r="BO98" s="13">
        <f t="shared" si="234"/>
        <v>48</v>
      </c>
      <c r="BP98" s="5">
        <f t="shared" si="235"/>
        <v>44</v>
      </c>
      <c r="BQ98" s="5">
        <f t="shared" si="236"/>
        <v>0</v>
      </c>
      <c r="BR98" s="5">
        <f t="shared" si="237"/>
        <v>0</v>
      </c>
      <c r="BS98" s="5">
        <f t="shared" si="238"/>
        <v>0</v>
      </c>
      <c r="BT98" s="5">
        <f t="shared" si="239"/>
        <v>0</v>
      </c>
      <c r="BU98" s="5">
        <f t="shared" si="240"/>
        <v>3</v>
      </c>
      <c r="BV98" s="5">
        <f t="shared" si="241"/>
        <v>4</v>
      </c>
      <c r="BW98" s="5">
        <f t="shared" si="242"/>
        <v>37</v>
      </c>
      <c r="BX98" s="5">
        <f t="shared" si="327"/>
        <v>0</v>
      </c>
      <c r="BY98" s="5">
        <f t="shared" si="328"/>
        <v>0</v>
      </c>
      <c r="BZ98" s="5">
        <f t="shared" si="329"/>
        <v>0</v>
      </c>
      <c r="CA98" s="13">
        <f t="shared" si="344"/>
        <v>100</v>
      </c>
      <c r="CB98" s="5">
        <f t="shared" si="345"/>
        <v>96</v>
      </c>
      <c r="CC98" s="5">
        <f t="shared" si="346"/>
        <v>1</v>
      </c>
      <c r="CD98" s="5">
        <f t="shared" si="347"/>
        <v>0</v>
      </c>
      <c r="CE98" s="5">
        <f t="shared" si="348"/>
        <v>0</v>
      </c>
      <c r="CF98" s="5">
        <f t="shared" si="349"/>
        <v>1</v>
      </c>
      <c r="CG98" s="5">
        <f t="shared" si="350"/>
        <v>5</v>
      </c>
      <c r="CH98" s="5">
        <f t="shared" si="351"/>
        <v>7</v>
      </c>
      <c r="CI98" s="5">
        <f t="shared" si="352"/>
        <v>83</v>
      </c>
      <c r="CJ98" s="5">
        <f t="shared" si="336"/>
        <v>0</v>
      </c>
      <c r="CK98" s="5">
        <f t="shared" si="337"/>
        <v>0</v>
      </c>
      <c r="CL98" s="5">
        <f t="shared" si="338"/>
        <v>0</v>
      </c>
      <c r="CM98" s="5">
        <f t="shared" si="339"/>
        <v>0</v>
      </c>
      <c r="CN98" s="5">
        <f t="shared" si="339"/>
        <v>0</v>
      </c>
      <c r="CO98" s="5">
        <f t="shared" si="339"/>
        <v>0</v>
      </c>
      <c r="CP98" s="5">
        <f t="shared" si="339"/>
        <v>0</v>
      </c>
      <c r="CQ98" s="5">
        <f t="shared" si="339"/>
        <v>0</v>
      </c>
      <c r="CR98" s="5">
        <f t="shared" si="339"/>
        <v>0</v>
      </c>
      <c r="CS98" s="5">
        <f t="shared" si="353"/>
        <v>0</v>
      </c>
      <c r="CT98" s="5">
        <f t="shared" si="340"/>
        <v>0</v>
      </c>
      <c r="CU98" s="5">
        <f t="shared" si="341"/>
        <v>0</v>
      </c>
      <c r="CV98" s="5">
        <f t="shared" si="342"/>
        <v>0</v>
      </c>
      <c r="CW98" s="5">
        <f t="shared" si="343"/>
        <v>0</v>
      </c>
      <c r="CX98" s="5">
        <f t="shared" si="343"/>
        <v>0</v>
      </c>
      <c r="CY98" s="13">
        <f t="shared" si="248"/>
        <v>214</v>
      </c>
      <c r="CZ98" s="5">
        <f t="shared" si="249"/>
        <v>214</v>
      </c>
      <c r="DA98" s="5">
        <f t="shared" si="250"/>
        <v>1</v>
      </c>
      <c r="DB98" s="5">
        <f t="shared" si="251"/>
        <v>0</v>
      </c>
      <c r="DC98" s="5">
        <f t="shared" si="252"/>
        <v>0</v>
      </c>
      <c r="DD98" s="5">
        <f t="shared" si="253"/>
        <v>1</v>
      </c>
      <c r="DE98" s="5">
        <f t="shared" si="254"/>
        <v>13</v>
      </c>
      <c r="DF98" s="5">
        <f t="shared" si="255"/>
        <v>27</v>
      </c>
      <c r="DG98" s="5">
        <f t="shared" si="256"/>
        <v>172</v>
      </c>
      <c r="DH98" s="5">
        <f t="shared" si="317"/>
        <v>0</v>
      </c>
      <c r="DI98" s="5">
        <f t="shared" si="318"/>
        <v>0</v>
      </c>
      <c r="DJ98" s="14">
        <f t="shared" si="319"/>
        <v>0</v>
      </c>
    </row>
    <row r="99" spans="1:114" x14ac:dyDescent="0.25">
      <c r="A99" s="1" t="s">
        <v>124</v>
      </c>
      <c r="B99" s="1" t="str">
        <f t="shared" si="281"/>
        <v>Q3 2024-25</v>
      </c>
      <c r="C99" s="1" t="s">
        <v>88</v>
      </c>
      <c r="D99" s="149" t="str">
        <f t="shared" si="330"/>
        <v>2024-25November</v>
      </c>
      <c r="E99" s="67" t="s">
        <v>112</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1">SUM(H$98:H$100)</f>
        <v>0</v>
      </c>
      <c r="AS99" s="5">
        <f t="shared" si="361"/>
        <v>0</v>
      </c>
      <c r="AT99" s="5">
        <f t="shared" si="361"/>
        <v>0</v>
      </c>
      <c r="AU99" s="5">
        <f t="shared" si="361"/>
        <v>0</v>
      </c>
      <c r="AV99" s="5">
        <f t="shared" si="361"/>
        <v>0</v>
      </c>
      <c r="AW99" s="5">
        <f t="shared" si="361"/>
        <v>0</v>
      </c>
      <c r="AX99" s="5">
        <f t="shared" si="361"/>
        <v>0</v>
      </c>
      <c r="AY99" s="5">
        <f t="shared" si="361"/>
        <v>0</v>
      </c>
      <c r="AZ99" s="5">
        <f t="shared" si="359"/>
        <v>0</v>
      </c>
      <c r="BA99" s="5">
        <f t="shared" si="359"/>
        <v>0</v>
      </c>
      <c r="BB99" s="14">
        <f t="shared" si="359"/>
        <v>0</v>
      </c>
      <c r="BC99" s="5">
        <f t="shared" si="360"/>
        <v>0</v>
      </c>
      <c r="BD99" s="5">
        <f t="shared" si="360"/>
        <v>0</v>
      </c>
      <c r="BE99" s="5">
        <f t="shared" si="360"/>
        <v>0</v>
      </c>
      <c r="BF99" s="5">
        <f t="shared" si="360"/>
        <v>0</v>
      </c>
      <c r="BG99" s="5">
        <f t="shared" si="360"/>
        <v>0</v>
      </c>
      <c r="BH99" s="5">
        <f t="shared" si="360"/>
        <v>0</v>
      </c>
      <c r="BI99" s="5">
        <f t="shared" si="360"/>
        <v>0</v>
      </c>
      <c r="BJ99" s="5">
        <f t="shared" si="360"/>
        <v>0</v>
      </c>
      <c r="BK99" s="5">
        <f t="shared" si="360"/>
        <v>0</v>
      </c>
      <c r="BL99" s="5">
        <f t="shared" si="360"/>
        <v>0</v>
      </c>
      <c r="BM99" s="5">
        <f t="shared" si="360"/>
        <v>0</v>
      </c>
      <c r="BN99" s="5">
        <f t="shared" si="360"/>
        <v>0</v>
      </c>
      <c r="BO99" s="13">
        <f t="shared" si="234"/>
        <v>48</v>
      </c>
      <c r="BP99" s="5">
        <f t="shared" si="235"/>
        <v>44</v>
      </c>
      <c r="BQ99" s="5">
        <f t="shared" si="236"/>
        <v>0</v>
      </c>
      <c r="BR99" s="5">
        <f t="shared" si="237"/>
        <v>0</v>
      </c>
      <c r="BS99" s="5">
        <f t="shared" si="238"/>
        <v>0</v>
      </c>
      <c r="BT99" s="5">
        <f t="shared" si="239"/>
        <v>0</v>
      </c>
      <c r="BU99" s="5">
        <f t="shared" si="240"/>
        <v>3</v>
      </c>
      <c r="BV99" s="5">
        <f t="shared" si="241"/>
        <v>4</v>
      </c>
      <c r="BW99" s="5">
        <f t="shared" si="242"/>
        <v>37</v>
      </c>
      <c r="BX99" s="5">
        <f t="shared" si="327"/>
        <v>0</v>
      </c>
      <c r="BY99" s="5">
        <f t="shared" si="328"/>
        <v>0</v>
      </c>
      <c r="BZ99" s="5">
        <f t="shared" si="329"/>
        <v>0</v>
      </c>
      <c r="CA99" s="13">
        <f t="shared" si="344"/>
        <v>100</v>
      </c>
      <c r="CB99" s="5">
        <f t="shared" si="345"/>
        <v>96</v>
      </c>
      <c r="CC99" s="5">
        <f t="shared" si="346"/>
        <v>1</v>
      </c>
      <c r="CD99" s="5">
        <f t="shared" si="347"/>
        <v>0</v>
      </c>
      <c r="CE99" s="5">
        <f t="shared" si="348"/>
        <v>0</v>
      </c>
      <c r="CF99" s="5">
        <f t="shared" si="349"/>
        <v>1</v>
      </c>
      <c r="CG99" s="5">
        <f t="shared" si="350"/>
        <v>5</v>
      </c>
      <c r="CH99" s="5">
        <f t="shared" si="351"/>
        <v>7</v>
      </c>
      <c r="CI99" s="5">
        <f t="shared" si="352"/>
        <v>83</v>
      </c>
      <c r="CJ99" s="5">
        <f t="shared" si="336"/>
        <v>0</v>
      </c>
      <c r="CK99" s="5">
        <f t="shared" si="337"/>
        <v>0</v>
      </c>
      <c r="CL99" s="5">
        <f t="shared" si="338"/>
        <v>0</v>
      </c>
      <c r="CM99" s="5">
        <f t="shared" si="339"/>
        <v>0</v>
      </c>
      <c r="CN99" s="5">
        <f t="shared" si="339"/>
        <v>0</v>
      </c>
      <c r="CO99" s="5">
        <f t="shared" si="339"/>
        <v>0</v>
      </c>
      <c r="CP99" s="5">
        <f t="shared" si="339"/>
        <v>0</v>
      </c>
      <c r="CQ99" s="5">
        <f t="shared" si="339"/>
        <v>0</v>
      </c>
      <c r="CR99" s="5">
        <f t="shared" si="339"/>
        <v>0</v>
      </c>
      <c r="CS99" s="5">
        <f t="shared" si="353"/>
        <v>0</v>
      </c>
      <c r="CT99" s="5">
        <f t="shared" si="340"/>
        <v>0</v>
      </c>
      <c r="CU99" s="5">
        <f t="shared" si="341"/>
        <v>0</v>
      </c>
      <c r="CV99" s="5">
        <f t="shared" si="342"/>
        <v>0</v>
      </c>
      <c r="CW99" s="5">
        <f t="shared" si="343"/>
        <v>0</v>
      </c>
      <c r="CX99" s="5">
        <f t="shared" si="343"/>
        <v>0</v>
      </c>
      <c r="CY99" s="13">
        <f t="shared" si="248"/>
        <v>214</v>
      </c>
      <c r="CZ99" s="5">
        <f t="shared" si="249"/>
        <v>214</v>
      </c>
      <c r="DA99" s="5">
        <f t="shared" si="250"/>
        <v>1</v>
      </c>
      <c r="DB99" s="5">
        <f t="shared" si="251"/>
        <v>0</v>
      </c>
      <c r="DC99" s="5">
        <f t="shared" si="252"/>
        <v>0</v>
      </c>
      <c r="DD99" s="5">
        <f t="shared" si="253"/>
        <v>1</v>
      </c>
      <c r="DE99" s="5">
        <f t="shared" si="254"/>
        <v>13</v>
      </c>
      <c r="DF99" s="5">
        <f t="shared" si="255"/>
        <v>27</v>
      </c>
      <c r="DG99" s="5">
        <f t="shared" si="256"/>
        <v>172</v>
      </c>
      <c r="DH99" s="5">
        <f t="shared" si="317"/>
        <v>0</v>
      </c>
      <c r="DI99" s="5">
        <f t="shared" si="318"/>
        <v>0</v>
      </c>
      <c r="DJ99" s="14">
        <f t="shared" si="319"/>
        <v>0</v>
      </c>
    </row>
    <row r="100" spans="1:114" x14ac:dyDescent="0.25">
      <c r="A100" s="1" t="s">
        <v>124</v>
      </c>
      <c r="B100" s="1" t="str">
        <f t="shared" si="281"/>
        <v>Q3 2024-25</v>
      </c>
      <c r="C100" s="149" t="s">
        <v>89</v>
      </c>
      <c r="D100" s="149" t="str">
        <f t="shared" si="330"/>
        <v>2024-25December</v>
      </c>
      <c r="E100" s="67" t="s">
        <v>112</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1"/>
        <v>0</v>
      </c>
      <c r="AS100" s="5">
        <f t="shared" si="361"/>
        <v>0</v>
      </c>
      <c r="AT100" s="5">
        <f t="shared" si="361"/>
        <v>0</v>
      </c>
      <c r="AU100" s="5">
        <f t="shared" si="361"/>
        <v>0</v>
      </c>
      <c r="AV100" s="5">
        <f t="shared" si="361"/>
        <v>0</v>
      </c>
      <c r="AW100" s="5">
        <f t="shared" si="361"/>
        <v>0</v>
      </c>
      <c r="AX100" s="5">
        <f t="shared" si="361"/>
        <v>0</v>
      </c>
      <c r="AY100" s="5">
        <f t="shared" si="361"/>
        <v>0</v>
      </c>
      <c r="AZ100" s="5">
        <f t="shared" si="359"/>
        <v>0</v>
      </c>
      <c r="BA100" s="5">
        <f t="shared" si="359"/>
        <v>0</v>
      </c>
      <c r="BB100" s="14">
        <f t="shared" si="359"/>
        <v>0</v>
      </c>
      <c r="BC100" s="5">
        <f t="shared" si="360"/>
        <v>0</v>
      </c>
      <c r="BD100" s="5">
        <f t="shared" si="360"/>
        <v>0</v>
      </c>
      <c r="BE100" s="5">
        <f t="shared" si="360"/>
        <v>0</v>
      </c>
      <c r="BF100" s="5">
        <f t="shared" si="360"/>
        <v>0</v>
      </c>
      <c r="BG100" s="5">
        <f t="shared" si="360"/>
        <v>0</v>
      </c>
      <c r="BH100" s="5">
        <f t="shared" si="360"/>
        <v>0</v>
      </c>
      <c r="BI100" s="5">
        <f t="shared" si="360"/>
        <v>0</v>
      </c>
      <c r="BJ100" s="5">
        <f t="shared" si="360"/>
        <v>0</v>
      </c>
      <c r="BK100" s="5">
        <f t="shared" si="360"/>
        <v>0</v>
      </c>
      <c r="BL100" s="5">
        <f t="shared" si="360"/>
        <v>0</v>
      </c>
      <c r="BM100" s="5">
        <f t="shared" si="360"/>
        <v>0</v>
      </c>
      <c r="BN100" s="5">
        <f t="shared" si="360"/>
        <v>0</v>
      </c>
      <c r="BO100" s="13">
        <f t="shared" si="234"/>
        <v>48</v>
      </c>
      <c r="BP100" s="5">
        <f t="shared" si="235"/>
        <v>44</v>
      </c>
      <c r="BQ100" s="5">
        <f t="shared" si="236"/>
        <v>0</v>
      </c>
      <c r="BR100" s="5">
        <f t="shared" si="237"/>
        <v>0</v>
      </c>
      <c r="BS100" s="5">
        <f t="shared" si="238"/>
        <v>0</v>
      </c>
      <c r="BT100" s="5">
        <f t="shared" si="239"/>
        <v>0</v>
      </c>
      <c r="BU100" s="5">
        <f t="shared" si="240"/>
        <v>3</v>
      </c>
      <c r="BV100" s="5">
        <f t="shared" si="241"/>
        <v>4</v>
      </c>
      <c r="BW100" s="5">
        <f t="shared" si="242"/>
        <v>37</v>
      </c>
      <c r="BX100" s="5">
        <f t="shared" si="327"/>
        <v>0</v>
      </c>
      <c r="BY100" s="5">
        <f t="shared" si="328"/>
        <v>0</v>
      </c>
      <c r="BZ100" s="5">
        <f t="shared" si="329"/>
        <v>0</v>
      </c>
      <c r="CA100" s="13">
        <f t="shared" si="344"/>
        <v>100</v>
      </c>
      <c r="CB100" s="5">
        <f t="shared" si="345"/>
        <v>96</v>
      </c>
      <c r="CC100" s="5">
        <f t="shared" si="346"/>
        <v>1</v>
      </c>
      <c r="CD100" s="5">
        <f t="shared" si="347"/>
        <v>0</v>
      </c>
      <c r="CE100" s="5">
        <f t="shared" si="348"/>
        <v>0</v>
      </c>
      <c r="CF100" s="5">
        <f t="shared" si="349"/>
        <v>1</v>
      </c>
      <c r="CG100" s="5">
        <f t="shared" si="350"/>
        <v>5</v>
      </c>
      <c r="CH100" s="5">
        <f t="shared" si="351"/>
        <v>7</v>
      </c>
      <c r="CI100" s="5">
        <f t="shared" si="352"/>
        <v>83</v>
      </c>
      <c r="CJ100" s="5">
        <f t="shared" si="336"/>
        <v>0</v>
      </c>
      <c r="CK100" s="5">
        <f t="shared" si="337"/>
        <v>0</v>
      </c>
      <c r="CL100" s="5">
        <f t="shared" si="338"/>
        <v>0</v>
      </c>
      <c r="CM100" s="5">
        <f t="shared" si="339"/>
        <v>0</v>
      </c>
      <c r="CN100" s="5">
        <f t="shared" si="339"/>
        <v>0</v>
      </c>
      <c r="CO100" s="5">
        <f t="shared" si="339"/>
        <v>0</v>
      </c>
      <c r="CP100" s="5">
        <f t="shared" si="339"/>
        <v>0</v>
      </c>
      <c r="CQ100" s="5">
        <f t="shared" si="339"/>
        <v>0</v>
      </c>
      <c r="CR100" s="5">
        <f t="shared" si="339"/>
        <v>0</v>
      </c>
      <c r="CS100" s="5">
        <f t="shared" si="353"/>
        <v>0</v>
      </c>
      <c r="CT100" s="5">
        <f t="shared" si="340"/>
        <v>0</v>
      </c>
      <c r="CU100" s="5">
        <f t="shared" si="341"/>
        <v>0</v>
      </c>
      <c r="CV100" s="5">
        <f t="shared" si="342"/>
        <v>0</v>
      </c>
      <c r="CW100" s="5">
        <f t="shared" si="343"/>
        <v>0</v>
      </c>
      <c r="CX100" s="5">
        <f t="shared" si="343"/>
        <v>0</v>
      </c>
      <c r="CY100" s="13">
        <f t="shared" si="248"/>
        <v>214</v>
      </c>
      <c r="CZ100" s="5">
        <f t="shared" si="249"/>
        <v>214</v>
      </c>
      <c r="DA100" s="5">
        <f t="shared" si="250"/>
        <v>1</v>
      </c>
      <c r="DB100" s="5">
        <f t="shared" si="251"/>
        <v>0</v>
      </c>
      <c r="DC100" s="5">
        <f t="shared" si="252"/>
        <v>0</v>
      </c>
      <c r="DD100" s="5">
        <f t="shared" si="253"/>
        <v>1</v>
      </c>
      <c r="DE100" s="5">
        <f t="shared" si="254"/>
        <v>13</v>
      </c>
      <c r="DF100" s="5">
        <f t="shared" si="255"/>
        <v>27</v>
      </c>
      <c r="DG100" s="5">
        <f t="shared" si="256"/>
        <v>172</v>
      </c>
      <c r="DH100" s="5">
        <f t="shared" si="317"/>
        <v>0</v>
      </c>
      <c r="DI100" s="5">
        <f t="shared" si="318"/>
        <v>0</v>
      </c>
      <c r="DJ100" s="14">
        <f t="shared" si="319"/>
        <v>0</v>
      </c>
    </row>
    <row r="101" spans="1:114" x14ac:dyDescent="0.25">
      <c r="A101" s="1" t="s">
        <v>125</v>
      </c>
      <c r="B101" s="1" t="str">
        <f t="shared" si="281"/>
        <v>Q4 2024-25</v>
      </c>
      <c r="C101" s="149" t="s">
        <v>90</v>
      </c>
      <c r="D101" s="149" t="str">
        <f t="shared" si="330"/>
        <v>2024-25January</v>
      </c>
      <c r="E101" s="67" t="s">
        <v>112</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2">SUM(G$101:G$103)</f>
        <v>0</v>
      </c>
      <c r="AR101" s="5">
        <f t="shared" si="362"/>
        <v>0</v>
      </c>
      <c r="AS101" s="5">
        <f t="shared" si="362"/>
        <v>0</v>
      </c>
      <c r="AT101" s="5">
        <f t="shared" si="362"/>
        <v>0</v>
      </c>
      <c r="AU101" s="5">
        <f t="shared" si="362"/>
        <v>0</v>
      </c>
      <c r="AV101" s="5">
        <f t="shared" si="362"/>
        <v>0</v>
      </c>
      <c r="AW101" s="5">
        <f t="shared" si="362"/>
        <v>0</v>
      </c>
      <c r="AX101" s="5">
        <f t="shared" si="362"/>
        <v>0</v>
      </c>
      <c r="AY101" s="5">
        <f t="shared" si="362"/>
        <v>0</v>
      </c>
      <c r="AZ101" s="5">
        <f t="shared" ref="AZ101:BB103" si="363">SUM(P$101:P$103)</f>
        <v>0</v>
      </c>
      <c r="BA101" s="5">
        <f t="shared" si="363"/>
        <v>0</v>
      </c>
      <c r="BB101" s="14">
        <f t="shared" si="363"/>
        <v>0</v>
      </c>
      <c r="BC101" s="5">
        <f t="shared" ref="BC101:BN103" si="364">SUM(S$101:S$103)</f>
        <v>0</v>
      </c>
      <c r="BD101" s="5">
        <f t="shared" si="364"/>
        <v>0</v>
      </c>
      <c r="BE101" s="5">
        <f t="shared" si="364"/>
        <v>0</v>
      </c>
      <c r="BF101" s="5">
        <f t="shared" si="364"/>
        <v>0</v>
      </c>
      <c r="BG101" s="5">
        <f t="shared" si="364"/>
        <v>0</v>
      </c>
      <c r="BH101" s="5">
        <f t="shared" si="364"/>
        <v>0</v>
      </c>
      <c r="BI101" s="5">
        <f t="shared" si="364"/>
        <v>0</v>
      </c>
      <c r="BJ101" s="5">
        <f t="shared" si="364"/>
        <v>0</v>
      </c>
      <c r="BK101" s="5">
        <f t="shared" si="364"/>
        <v>0</v>
      </c>
      <c r="BL101" s="5">
        <f t="shared" si="364"/>
        <v>0</v>
      </c>
      <c r="BM101" s="5">
        <f t="shared" si="364"/>
        <v>0</v>
      </c>
      <c r="BN101" s="5">
        <f t="shared" si="364"/>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4"/>
        <v>100</v>
      </c>
      <c r="CB101" s="5">
        <f t="shared" si="345"/>
        <v>96</v>
      </c>
      <c r="CC101" s="5">
        <f t="shared" si="346"/>
        <v>1</v>
      </c>
      <c r="CD101" s="5">
        <f t="shared" si="347"/>
        <v>0</v>
      </c>
      <c r="CE101" s="5">
        <f t="shared" si="348"/>
        <v>0</v>
      </c>
      <c r="CF101" s="5">
        <f t="shared" si="349"/>
        <v>1</v>
      </c>
      <c r="CG101" s="5">
        <f t="shared" si="350"/>
        <v>5</v>
      </c>
      <c r="CH101" s="5">
        <f t="shared" si="351"/>
        <v>7</v>
      </c>
      <c r="CI101" s="5">
        <f t="shared" si="352"/>
        <v>83</v>
      </c>
      <c r="CJ101" s="5">
        <f t="shared" si="336"/>
        <v>0</v>
      </c>
      <c r="CK101" s="5">
        <f t="shared" si="337"/>
        <v>0</v>
      </c>
      <c r="CL101" s="5">
        <f t="shared" si="338"/>
        <v>0</v>
      </c>
      <c r="CM101" s="5">
        <f t="shared" si="339"/>
        <v>0</v>
      </c>
      <c r="CN101" s="5">
        <f t="shared" si="339"/>
        <v>0</v>
      </c>
      <c r="CO101" s="5">
        <f t="shared" si="339"/>
        <v>0</v>
      </c>
      <c r="CP101" s="5">
        <f t="shared" si="339"/>
        <v>0</v>
      </c>
      <c r="CQ101" s="5">
        <f t="shared" si="339"/>
        <v>0</v>
      </c>
      <c r="CR101" s="5">
        <f t="shared" si="339"/>
        <v>0</v>
      </c>
      <c r="CS101" s="5">
        <f t="shared" si="353"/>
        <v>0</v>
      </c>
      <c r="CT101" s="5">
        <f t="shared" si="340"/>
        <v>0</v>
      </c>
      <c r="CU101" s="5">
        <f t="shared" si="341"/>
        <v>0</v>
      </c>
      <c r="CV101" s="5">
        <f t="shared" si="342"/>
        <v>0</v>
      </c>
      <c r="CW101" s="5">
        <f t="shared" si="343"/>
        <v>0</v>
      </c>
      <c r="CX101" s="5">
        <f t="shared" si="343"/>
        <v>0</v>
      </c>
      <c r="CY101" s="13">
        <f t="shared" si="248"/>
        <v>214</v>
      </c>
      <c r="CZ101" s="5">
        <f t="shared" si="249"/>
        <v>214</v>
      </c>
      <c r="DA101" s="5">
        <f t="shared" si="250"/>
        <v>1</v>
      </c>
      <c r="DB101" s="5">
        <f t="shared" si="251"/>
        <v>0</v>
      </c>
      <c r="DC101" s="5">
        <f t="shared" si="252"/>
        <v>0</v>
      </c>
      <c r="DD101" s="5">
        <f t="shared" si="253"/>
        <v>1</v>
      </c>
      <c r="DE101" s="5">
        <f t="shared" si="254"/>
        <v>13</v>
      </c>
      <c r="DF101" s="5">
        <f t="shared" si="255"/>
        <v>27</v>
      </c>
      <c r="DG101" s="5">
        <f t="shared" si="256"/>
        <v>172</v>
      </c>
      <c r="DH101" s="5">
        <f t="shared" si="317"/>
        <v>0</v>
      </c>
      <c r="DI101" s="5">
        <f t="shared" si="318"/>
        <v>0</v>
      </c>
      <c r="DJ101" s="14">
        <f t="shared" si="319"/>
        <v>0</v>
      </c>
    </row>
    <row r="102" spans="1:114" x14ac:dyDescent="0.25">
      <c r="A102" s="1" t="s">
        <v>125</v>
      </c>
      <c r="B102" s="1" t="str">
        <f t="shared" si="281"/>
        <v>Q4 2024-25</v>
      </c>
      <c r="C102" s="149" t="s">
        <v>91</v>
      </c>
      <c r="D102" s="149" t="str">
        <f t="shared" si="330"/>
        <v>2024-25February</v>
      </c>
      <c r="E102" s="67" t="s">
        <v>112</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5">SUM(H$101:H$103)</f>
        <v>0</v>
      </c>
      <c r="AS102" s="5">
        <f t="shared" si="365"/>
        <v>0</v>
      </c>
      <c r="AT102" s="5">
        <f t="shared" si="365"/>
        <v>0</v>
      </c>
      <c r="AU102" s="5">
        <f t="shared" si="365"/>
        <v>0</v>
      </c>
      <c r="AV102" s="5">
        <f t="shared" si="365"/>
        <v>0</v>
      </c>
      <c r="AW102" s="5">
        <f t="shared" si="365"/>
        <v>0</v>
      </c>
      <c r="AX102" s="5">
        <f t="shared" si="365"/>
        <v>0</v>
      </c>
      <c r="AY102" s="5">
        <f t="shared" si="365"/>
        <v>0</v>
      </c>
      <c r="AZ102" s="5">
        <f t="shared" si="363"/>
        <v>0</v>
      </c>
      <c r="BA102" s="5">
        <f t="shared" si="363"/>
        <v>0</v>
      </c>
      <c r="BB102" s="14">
        <f t="shared" si="363"/>
        <v>0</v>
      </c>
      <c r="BC102" s="5">
        <f t="shared" si="364"/>
        <v>0</v>
      </c>
      <c r="BD102" s="5">
        <f t="shared" si="364"/>
        <v>0</v>
      </c>
      <c r="BE102" s="5">
        <f t="shared" si="364"/>
        <v>0</v>
      </c>
      <c r="BF102" s="5">
        <f t="shared" si="364"/>
        <v>0</v>
      </c>
      <c r="BG102" s="5">
        <f t="shared" si="364"/>
        <v>0</v>
      </c>
      <c r="BH102" s="5">
        <f t="shared" si="364"/>
        <v>0</v>
      </c>
      <c r="BI102" s="5">
        <f t="shared" si="364"/>
        <v>0</v>
      </c>
      <c r="BJ102" s="5">
        <f t="shared" si="364"/>
        <v>0</v>
      </c>
      <c r="BK102" s="5">
        <f t="shared" si="364"/>
        <v>0</v>
      </c>
      <c r="BL102" s="5">
        <f t="shared" si="364"/>
        <v>0</v>
      </c>
      <c r="BM102" s="5">
        <f t="shared" si="364"/>
        <v>0</v>
      </c>
      <c r="BN102" s="5">
        <f t="shared" si="364"/>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4"/>
        <v>100</v>
      </c>
      <c r="CB102" s="5">
        <f t="shared" si="345"/>
        <v>96</v>
      </c>
      <c r="CC102" s="5">
        <f t="shared" si="346"/>
        <v>1</v>
      </c>
      <c r="CD102" s="5">
        <f t="shared" si="347"/>
        <v>0</v>
      </c>
      <c r="CE102" s="5">
        <f t="shared" si="348"/>
        <v>0</v>
      </c>
      <c r="CF102" s="5">
        <f t="shared" si="349"/>
        <v>1</v>
      </c>
      <c r="CG102" s="5">
        <f t="shared" si="350"/>
        <v>5</v>
      </c>
      <c r="CH102" s="5">
        <f t="shared" si="351"/>
        <v>7</v>
      </c>
      <c r="CI102" s="5">
        <f t="shared" si="352"/>
        <v>83</v>
      </c>
      <c r="CJ102" s="5">
        <f t="shared" si="336"/>
        <v>0</v>
      </c>
      <c r="CK102" s="5">
        <f t="shared" si="337"/>
        <v>0</v>
      </c>
      <c r="CL102" s="5">
        <f t="shared" si="338"/>
        <v>0</v>
      </c>
      <c r="CM102" s="5">
        <f t="shared" si="339"/>
        <v>0</v>
      </c>
      <c r="CN102" s="5">
        <f t="shared" si="339"/>
        <v>0</v>
      </c>
      <c r="CO102" s="5">
        <f t="shared" si="339"/>
        <v>0</v>
      </c>
      <c r="CP102" s="5">
        <f t="shared" si="339"/>
        <v>0</v>
      </c>
      <c r="CQ102" s="5">
        <f t="shared" si="339"/>
        <v>0</v>
      </c>
      <c r="CR102" s="5">
        <f t="shared" si="339"/>
        <v>0</v>
      </c>
      <c r="CS102" s="5">
        <f t="shared" si="353"/>
        <v>0</v>
      </c>
      <c r="CT102" s="5">
        <f t="shared" si="340"/>
        <v>0</v>
      </c>
      <c r="CU102" s="5">
        <f t="shared" si="341"/>
        <v>0</v>
      </c>
      <c r="CV102" s="5">
        <f t="shared" si="342"/>
        <v>0</v>
      </c>
      <c r="CW102" s="5">
        <f t="shared" si="343"/>
        <v>0</v>
      </c>
      <c r="CX102" s="5">
        <f t="shared" si="343"/>
        <v>0</v>
      </c>
      <c r="CY102" s="13">
        <f t="shared" si="248"/>
        <v>214</v>
      </c>
      <c r="CZ102" s="5">
        <f t="shared" si="249"/>
        <v>214</v>
      </c>
      <c r="DA102" s="5">
        <f t="shared" si="250"/>
        <v>1</v>
      </c>
      <c r="DB102" s="5">
        <f t="shared" si="251"/>
        <v>0</v>
      </c>
      <c r="DC102" s="5">
        <f t="shared" si="252"/>
        <v>0</v>
      </c>
      <c r="DD102" s="5">
        <f t="shared" si="253"/>
        <v>1</v>
      </c>
      <c r="DE102" s="5">
        <f t="shared" si="254"/>
        <v>13</v>
      </c>
      <c r="DF102" s="5">
        <f t="shared" si="255"/>
        <v>27</v>
      </c>
      <c r="DG102" s="5">
        <f t="shared" si="256"/>
        <v>172</v>
      </c>
      <c r="DH102" s="5">
        <f t="shared" si="317"/>
        <v>0</v>
      </c>
      <c r="DI102" s="5">
        <f t="shared" si="318"/>
        <v>0</v>
      </c>
      <c r="DJ102" s="14">
        <f t="shared" si="319"/>
        <v>0</v>
      </c>
    </row>
    <row r="103" spans="1:114" x14ac:dyDescent="0.25">
      <c r="A103" s="1" t="s">
        <v>125</v>
      </c>
      <c r="B103" s="1" t="str">
        <f t="shared" si="281"/>
        <v>Q4 2024-25</v>
      </c>
      <c r="C103" s="149" t="s">
        <v>92</v>
      </c>
      <c r="D103" s="149" t="str">
        <f t="shared" si="330"/>
        <v>2024-25March</v>
      </c>
      <c r="E103" s="67" t="s">
        <v>112</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5"/>
        <v>0</v>
      </c>
      <c r="AS103" s="5">
        <f t="shared" si="365"/>
        <v>0</v>
      </c>
      <c r="AT103" s="5">
        <f t="shared" si="365"/>
        <v>0</v>
      </c>
      <c r="AU103" s="5">
        <f t="shared" si="365"/>
        <v>0</v>
      </c>
      <c r="AV103" s="5">
        <f t="shared" si="365"/>
        <v>0</v>
      </c>
      <c r="AW103" s="5">
        <f t="shared" si="365"/>
        <v>0</v>
      </c>
      <c r="AX103" s="5">
        <f t="shared" si="365"/>
        <v>0</v>
      </c>
      <c r="AY103" s="5">
        <f t="shared" si="365"/>
        <v>0</v>
      </c>
      <c r="AZ103" s="5">
        <f t="shared" si="363"/>
        <v>0</v>
      </c>
      <c r="BA103" s="5">
        <f t="shared" si="363"/>
        <v>0</v>
      </c>
      <c r="BB103" s="14">
        <f t="shared" si="363"/>
        <v>0</v>
      </c>
      <c r="BC103" s="5">
        <f t="shared" si="364"/>
        <v>0</v>
      </c>
      <c r="BD103" s="5">
        <f t="shared" si="364"/>
        <v>0</v>
      </c>
      <c r="BE103" s="5">
        <f t="shared" si="364"/>
        <v>0</v>
      </c>
      <c r="BF103" s="5">
        <f t="shared" si="364"/>
        <v>0</v>
      </c>
      <c r="BG103" s="5">
        <f t="shared" si="364"/>
        <v>0</v>
      </c>
      <c r="BH103" s="5">
        <f t="shared" si="364"/>
        <v>0</v>
      </c>
      <c r="BI103" s="5">
        <f t="shared" si="364"/>
        <v>0</v>
      </c>
      <c r="BJ103" s="5">
        <f t="shared" si="364"/>
        <v>0</v>
      </c>
      <c r="BK103" s="5">
        <f t="shared" si="364"/>
        <v>0</v>
      </c>
      <c r="BL103" s="5">
        <f t="shared" si="364"/>
        <v>0</v>
      </c>
      <c r="BM103" s="5">
        <f t="shared" si="364"/>
        <v>0</v>
      </c>
      <c r="BN103" s="5">
        <f t="shared" si="364"/>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4"/>
        <v>100</v>
      </c>
      <c r="CB103" s="5">
        <f t="shared" si="345"/>
        <v>96</v>
      </c>
      <c r="CC103" s="5">
        <f t="shared" si="346"/>
        <v>1</v>
      </c>
      <c r="CD103" s="5">
        <f t="shared" si="347"/>
        <v>0</v>
      </c>
      <c r="CE103" s="5">
        <f t="shared" si="348"/>
        <v>0</v>
      </c>
      <c r="CF103" s="5">
        <f t="shared" si="349"/>
        <v>1</v>
      </c>
      <c r="CG103" s="5">
        <f t="shared" si="350"/>
        <v>5</v>
      </c>
      <c r="CH103" s="5">
        <f t="shared" si="351"/>
        <v>7</v>
      </c>
      <c r="CI103" s="5">
        <f t="shared" si="352"/>
        <v>83</v>
      </c>
      <c r="CJ103" s="5">
        <f t="shared" si="336"/>
        <v>0</v>
      </c>
      <c r="CK103" s="5">
        <f t="shared" si="337"/>
        <v>0</v>
      </c>
      <c r="CL103" s="5">
        <f t="shared" si="338"/>
        <v>0</v>
      </c>
      <c r="CM103" s="5">
        <f t="shared" si="339"/>
        <v>0</v>
      </c>
      <c r="CN103" s="5">
        <f t="shared" si="339"/>
        <v>0</v>
      </c>
      <c r="CO103" s="5">
        <f t="shared" si="339"/>
        <v>0</v>
      </c>
      <c r="CP103" s="5">
        <f t="shared" si="339"/>
        <v>0</v>
      </c>
      <c r="CQ103" s="5">
        <f t="shared" si="339"/>
        <v>0</v>
      </c>
      <c r="CR103" s="5">
        <f t="shared" si="339"/>
        <v>0</v>
      </c>
      <c r="CS103" s="5">
        <f t="shared" si="353"/>
        <v>0</v>
      </c>
      <c r="CT103" s="5">
        <f t="shared" si="340"/>
        <v>0</v>
      </c>
      <c r="CU103" s="5">
        <f t="shared" si="341"/>
        <v>0</v>
      </c>
      <c r="CV103" s="5">
        <f t="shared" si="342"/>
        <v>0</v>
      </c>
      <c r="CW103" s="5">
        <f t="shared" si="343"/>
        <v>0</v>
      </c>
      <c r="CX103" s="5">
        <f t="shared" si="343"/>
        <v>0</v>
      </c>
      <c r="CY103" s="13">
        <f t="shared" si="248"/>
        <v>214</v>
      </c>
      <c r="CZ103" s="5">
        <f t="shared" si="249"/>
        <v>214</v>
      </c>
      <c r="DA103" s="5">
        <f t="shared" si="250"/>
        <v>1</v>
      </c>
      <c r="DB103" s="5">
        <f t="shared" si="251"/>
        <v>0</v>
      </c>
      <c r="DC103" s="5">
        <f t="shared" si="252"/>
        <v>0</v>
      </c>
      <c r="DD103" s="5">
        <f t="shared" si="253"/>
        <v>1</v>
      </c>
      <c r="DE103" s="5">
        <f t="shared" si="254"/>
        <v>13</v>
      </c>
      <c r="DF103" s="5">
        <f t="shared" si="255"/>
        <v>27</v>
      </c>
      <c r="DG103" s="5">
        <f t="shared" si="256"/>
        <v>172</v>
      </c>
      <c r="DH103" s="5">
        <f t="shared" si="317"/>
        <v>0</v>
      </c>
      <c r="DI103" s="5">
        <f t="shared" si="318"/>
        <v>0</v>
      </c>
      <c r="DJ103" s="14">
        <f t="shared" si="319"/>
        <v>0</v>
      </c>
    </row>
    <row r="104" spans="1:114" x14ac:dyDescent="0.25">
      <c r="A104" s="1" t="s">
        <v>122</v>
      </c>
      <c r="B104" s="1" t="str">
        <f t="shared" si="281"/>
        <v>Q1 2025-26</v>
      </c>
      <c r="C104" s="1" t="s">
        <v>97</v>
      </c>
      <c r="D104" s="149" t="str">
        <f t="shared" si="330"/>
        <v>2025-26April</v>
      </c>
      <c r="E104" s="185" t="s">
        <v>113</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6">SUM(G$104:G$106)</f>
        <v>0</v>
      </c>
      <c r="AR104" s="5">
        <f t="shared" si="366"/>
        <v>0</v>
      </c>
      <c r="AS104" s="5">
        <f t="shared" si="366"/>
        <v>0</v>
      </c>
      <c r="AT104" s="5">
        <f t="shared" si="366"/>
        <v>0</v>
      </c>
      <c r="AU104" s="5">
        <f t="shared" si="366"/>
        <v>0</v>
      </c>
      <c r="AV104" s="5">
        <f t="shared" si="366"/>
        <v>0</v>
      </c>
      <c r="AW104" s="5">
        <f t="shared" si="366"/>
        <v>0</v>
      </c>
      <c r="AX104" s="5">
        <f t="shared" si="366"/>
        <v>0</v>
      </c>
      <c r="AY104" s="5">
        <f t="shared" si="366"/>
        <v>0</v>
      </c>
      <c r="AZ104" s="5">
        <f t="shared" ref="AZ104:BB106" si="367">SUM(P$104:P$106)</f>
        <v>0</v>
      </c>
      <c r="BA104" s="5">
        <f t="shared" si="367"/>
        <v>0</v>
      </c>
      <c r="BB104" s="14">
        <f t="shared" si="367"/>
        <v>0</v>
      </c>
      <c r="BC104" s="5">
        <f t="shared" ref="BC104:BN106" si="368">SUM(S$104:S$106)</f>
        <v>0</v>
      </c>
      <c r="BD104" s="5">
        <f t="shared" si="368"/>
        <v>0</v>
      </c>
      <c r="BE104" s="5">
        <f t="shared" si="368"/>
        <v>0</v>
      </c>
      <c r="BF104" s="5">
        <f t="shared" si="368"/>
        <v>0</v>
      </c>
      <c r="BG104" s="5">
        <f t="shared" si="368"/>
        <v>0</v>
      </c>
      <c r="BH104" s="5">
        <f t="shared" si="368"/>
        <v>0</v>
      </c>
      <c r="BI104" s="5">
        <f t="shared" si="368"/>
        <v>0</v>
      </c>
      <c r="BJ104" s="5">
        <f t="shared" si="368"/>
        <v>0</v>
      </c>
      <c r="BK104" s="5">
        <f t="shared" si="368"/>
        <v>0</v>
      </c>
      <c r="BL104" s="5">
        <f t="shared" si="368"/>
        <v>0</v>
      </c>
      <c r="BM104" s="5">
        <f t="shared" si="368"/>
        <v>0</v>
      </c>
      <c r="BN104" s="5">
        <f t="shared" si="368"/>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9">SUM(G$104:G$115)</f>
        <v>0</v>
      </c>
      <c r="CB104" s="5">
        <f t="shared" si="369"/>
        <v>0</v>
      </c>
      <c r="CC104" s="5">
        <f t="shared" si="369"/>
        <v>0</v>
      </c>
      <c r="CD104" s="5">
        <f t="shared" si="369"/>
        <v>0</v>
      </c>
      <c r="CE104" s="5">
        <f t="shared" si="369"/>
        <v>0</v>
      </c>
      <c r="CF104" s="5">
        <f t="shared" si="369"/>
        <v>0</v>
      </c>
      <c r="CG104" s="5">
        <f t="shared" si="369"/>
        <v>0</v>
      </c>
      <c r="CH104" s="5">
        <f t="shared" si="369"/>
        <v>0</v>
      </c>
      <c r="CI104" s="5">
        <f t="shared" si="369"/>
        <v>0</v>
      </c>
      <c r="CJ104" s="5">
        <f t="shared" ref="CJ104:CJ115" si="370">SUM(P$104:P$115)</f>
        <v>0</v>
      </c>
      <c r="CK104" s="5">
        <f t="shared" ref="CK104:CK115" si="371">SUM(Q$104:Q$115)</f>
        <v>0</v>
      </c>
      <c r="CL104" s="5">
        <f t="shared" ref="CL104:CL115" si="372">SUM(R$104:R$115)</f>
        <v>0</v>
      </c>
      <c r="CM104" s="5">
        <f t="shared" ref="CM104:CR115" si="373">SUM(S$104:S$115)</f>
        <v>0</v>
      </c>
      <c r="CN104" s="5">
        <f t="shared" si="373"/>
        <v>0</v>
      </c>
      <c r="CO104" s="5">
        <f t="shared" si="373"/>
        <v>0</v>
      </c>
      <c r="CP104" s="5">
        <f t="shared" si="373"/>
        <v>0</v>
      </c>
      <c r="CQ104" s="5">
        <f t="shared" si="373"/>
        <v>0</v>
      </c>
      <c r="CR104" s="5">
        <f t="shared" si="373"/>
        <v>0</v>
      </c>
      <c r="CS104" s="5">
        <f>SUM(Y$104:Y$115)</f>
        <v>0</v>
      </c>
      <c r="CT104" s="5">
        <f t="shared" ref="CT104:CT115" si="374">SUM(Z$104:Z$115)</f>
        <v>0</v>
      </c>
      <c r="CU104" s="5">
        <f t="shared" ref="CU104:CU115" si="375">SUM(AA$104:AA$115)</f>
        <v>0</v>
      </c>
      <c r="CV104" s="5">
        <f t="shared" ref="CV104:CV115" si="376">SUM(AB$104:AB$115)</f>
        <v>0</v>
      </c>
      <c r="CW104" s="5">
        <f t="shared" ref="CW104:CX115" si="377">SUM(AC$104:AC$115)</f>
        <v>0</v>
      </c>
      <c r="CX104" s="5">
        <f>SUM(AD$104:AD$115)</f>
        <v>0</v>
      </c>
      <c r="CY104" s="13">
        <f t="shared" si="248"/>
        <v>100</v>
      </c>
      <c r="CZ104" s="5">
        <f t="shared" si="249"/>
        <v>96</v>
      </c>
      <c r="DA104" s="5">
        <f t="shared" si="250"/>
        <v>1</v>
      </c>
      <c r="DB104" s="5">
        <f t="shared" si="251"/>
        <v>0</v>
      </c>
      <c r="DC104" s="5">
        <f t="shared" si="252"/>
        <v>0</v>
      </c>
      <c r="DD104" s="5">
        <f t="shared" si="253"/>
        <v>1</v>
      </c>
      <c r="DE104" s="5">
        <f t="shared" si="254"/>
        <v>5</v>
      </c>
      <c r="DF104" s="5">
        <f t="shared" si="255"/>
        <v>7</v>
      </c>
      <c r="DG104" s="5">
        <f t="shared" si="256"/>
        <v>83</v>
      </c>
      <c r="DH104" s="5">
        <f t="shared" si="317"/>
        <v>0</v>
      </c>
      <c r="DI104" s="5">
        <f t="shared" si="318"/>
        <v>0</v>
      </c>
      <c r="DJ104" s="14">
        <f t="shared" si="319"/>
        <v>0</v>
      </c>
    </row>
    <row r="105" spans="1:114" x14ac:dyDescent="0.25">
      <c r="A105" s="1" t="s">
        <v>122</v>
      </c>
      <c r="B105" s="1" t="str">
        <f t="shared" si="281"/>
        <v>Q1 2025-26</v>
      </c>
      <c r="C105" s="1" t="s">
        <v>15</v>
      </c>
      <c r="D105" s="149" t="str">
        <f t="shared" si="330"/>
        <v>2025-26May</v>
      </c>
      <c r="E105" s="67" t="s">
        <v>113</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8">O104</f>
        <v>0</v>
      </c>
      <c r="AN105" s="129">
        <f t="shared" ref="AN105:AP120" si="379">P104</f>
        <v>0</v>
      </c>
      <c r="AO105" s="129">
        <f t="shared" si="379"/>
        <v>0</v>
      </c>
      <c r="AP105" s="129">
        <f t="shared" si="379"/>
        <v>0</v>
      </c>
      <c r="AQ105" s="13">
        <f>SUM(G$104:G$106)</f>
        <v>0</v>
      </c>
      <c r="AR105" s="5">
        <f t="shared" ref="AR105:AY106" si="380">SUM(H$104:H$106)</f>
        <v>0</v>
      </c>
      <c r="AS105" s="5">
        <f t="shared" si="380"/>
        <v>0</v>
      </c>
      <c r="AT105" s="5">
        <f t="shared" si="380"/>
        <v>0</v>
      </c>
      <c r="AU105" s="5">
        <f t="shared" si="380"/>
        <v>0</v>
      </c>
      <c r="AV105" s="5">
        <f t="shared" si="380"/>
        <v>0</v>
      </c>
      <c r="AW105" s="5">
        <f t="shared" si="380"/>
        <v>0</v>
      </c>
      <c r="AX105" s="5">
        <f t="shared" si="380"/>
        <v>0</v>
      </c>
      <c r="AY105" s="5">
        <f t="shared" si="380"/>
        <v>0</v>
      </c>
      <c r="AZ105" s="5">
        <f t="shared" si="367"/>
        <v>0</v>
      </c>
      <c r="BA105" s="5">
        <f t="shared" si="367"/>
        <v>0</v>
      </c>
      <c r="BB105" s="14">
        <f t="shared" si="367"/>
        <v>0</v>
      </c>
      <c r="BC105" s="5">
        <f t="shared" si="368"/>
        <v>0</v>
      </c>
      <c r="BD105" s="5">
        <f t="shared" si="368"/>
        <v>0</v>
      </c>
      <c r="BE105" s="5">
        <f t="shared" si="368"/>
        <v>0</v>
      </c>
      <c r="BF105" s="5">
        <f t="shared" si="368"/>
        <v>0</v>
      </c>
      <c r="BG105" s="5">
        <f t="shared" si="368"/>
        <v>0</v>
      </c>
      <c r="BH105" s="5">
        <f t="shared" si="368"/>
        <v>0</v>
      </c>
      <c r="BI105" s="5">
        <f t="shared" si="368"/>
        <v>0</v>
      </c>
      <c r="BJ105" s="5">
        <f t="shared" si="368"/>
        <v>0</v>
      </c>
      <c r="BK105" s="5">
        <f t="shared" si="368"/>
        <v>0</v>
      </c>
      <c r="BL105" s="5">
        <f t="shared" si="368"/>
        <v>0</v>
      </c>
      <c r="BM105" s="5">
        <f t="shared" si="368"/>
        <v>0</v>
      </c>
      <c r="BN105" s="5">
        <f t="shared" si="368"/>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1">SUM(G$104:G$115)</f>
        <v>0</v>
      </c>
      <c r="CB105" s="5">
        <f t="shared" ref="CB105:CB115" si="382">SUM(H$104:H$115)</f>
        <v>0</v>
      </c>
      <c r="CC105" s="5">
        <f t="shared" ref="CC105:CC115" si="383">SUM(I$104:I$115)</f>
        <v>0</v>
      </c>
      <c r="CD105" s="5">
        <f t="shared" ref="CD105:CD115" si="384">SUM(J$104:J$115)</f>
        <v>0</v>
      </c>
      <c r="CE105" s="5">
        <f t="shared" ref="CE105:CE115" si="385">SUM(K$104:K$115)</f>
        <v>0</v>
      </c>
      <c r="CF105" s="5">
        <f t="shared" ref="CF105:CF115" si="386">SUM(L$104:L$115)</f>
        <v>0</v>
      </c>
      <c r="CG105" s="5">
        <f t="shared" ref="CG105:CG115" si="387">SUM(M$104:M$115)</f>
        <v>0</v>
      </c>
      <c r="CH105" s="5">
        <f t="shared" ref="CH105:CH115" si="388">SUM(N$104:N$115)</f>
        <v>0</v>
      </c>
      <c r="CI105" s="5">
        <f t="shared" ref="CI105:CI115" si="389">SUM(O$104:O$115)</f>
        <v>0</v>
      </c>
      <c r="CJ105" s="5">
        <f t="shared" si="370"/>
        <v>0</v>
      </c>
      <c r="CK105" s="5">
        <f t="shared" si="371"/>
        <v>0</v>
      </c>
      <c r="CL105" s="5">
        <f t="shared" si="372"/>
        <v>0</v>
      </c>
      <c r="CM105" s="5">
        <f t="shared" si="373"/>
        <v>0</v>
      </c>
      <c r="CN105" s="5">
        <f t="shared" si="373"/>
        <v>0</v>
      </c>
      <c r="CO105" s="5">
        <f t="shared" si="373"/>
        <v>0</v>
      </c>
      <c r="CP105" s="5">
        <f t="shared" si="373"/>
        <v>0</v>
      </c>
      <c r="CQ105" s="5">
        <f t="shared" si="373"/>
        <v>0</v>
      </c>
      <c r="CR105" s="5">
        <f t="shared" si="373"/>
        <v>0</v>
      </c>
      <c r="CS105" s="5">
        <f t="shared" ref="CS105:CS115" si="390">SUM(Y$104:Y$115)</f>
        <v>0</v>
      </c>
      <c r="CT105" s="5">
        <f t="shared" si="374"/>
        <v>0</v>
      </c>
      <c r="CU105" s="5">
        <f t="shared" si="375"/>
        <v>0</v>
      </c>
      <c r="CV105" s="5">
        <f t="shared" si="376"/>
        <v>0</v>
      </c>
      <c r="CW105" s="5">
        <f t="shared" si="377"/>
        <v>0</v>
      </c>
      <c r="CX105" s="5">
        <f t="shared" si="377"/>
        <v>0</v>
      </c>
      <c r="CY105" s="13">
        <f t="shared" si="248"/>
        <v>100</v>
      </c>
      <c r="CZ105" s="5">
        <f t="shared" si="249"/>
        <v>96</v>
      </c>
      <c r="DA105" s="5">
        <f t="shared" si="250"/>
        <v>1</v>
      </c>
      <c r="DB105" s="5">
        <f t="shared" si="251"/>
        <v>0</v>
      </c>
      <c r="DC105" s="5">
        <f t="shared" si="252"/>
        <v>0</v>
      </c>
      <c r="DD105" s="5">
        <f t="shared" si="253"/>
        <v>1</v>
      </c>
      <c r="DE105" s="5">
        <f t="shared" si="254"/>
        <v>5</v>
      </c>
      <c r="DF105" s="5">
        <f t="shared" si="255"/>
        <v>7</v>
      </c>
      <c r="DG105" s="5">
        <f t="shared" si="256"/>
        <v>83</v>
      </c>
      <c r="DH105" s="5">
        <f t="shared" si="317"/>
        <v>0</v>
      </c>
      <c r="DI105" s="5">
        <f t="shared" si="318"/>
        <v>0</v>
      </c>
      <c r="DJ105" s="14">
        <f t="shared" si="319"/>
        <v>0</v>
      </c>
    </row>
    <row r="106" spans="1:114" x14ac:dyDescent="0.25">
      <c r="A106" s="1" t="s">
        <v>122</v>
      </c>
      <c r="B106" s="1" t="str">
        <f t="shared" si="281"/>
        <v>Q1 2025-26</v>
      </c>
      <c r="C106" s="1" t="s">
        <v>83</v>
      </c>
      <c r="D106" s="149" t="str">
        <f t="shared" si="330"/>
        <v>2025-26June</v>
      </c>
      <c r="E106" s="67" t="s">
        <v>113</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8"/>
        <v>0</v>
      </c>
      <c r="AN106" s="129">
        <f t="shared" si="379"/>
        <v>0</v>
      </c>
      <c r="AO106" s="129">
        <f t="shared" si="379"/>
        <v>0</v>
      </c>
      <c r="AP106" s="129">
        <f t="shared" si="379"/>
        <v>0</v>
      </c>
      <c r="AQ106" s="13">
        <f>SUM(G$104:G$106)</f>
        <v>0</v>
      </c>
      <c r="AR106" s="5">
        <f t="shared" si="380"/>
        <v>0</v>
      </c>
      <c r="AS106" s="5">
        <f t="shared" si="380"/>
        <v>0</v>
      </c>
      <c r="AT106" s="5">
        <f t="shared" si="380"/>
        <v>0</v>
      </c>
      <c r="AU106" s="5">
        <f t="shared" si="380"/>
        <v>0</v>
      </c>
      <c r="AV106" s="5">
        <f t="shared" si="380"/>
        <v>0</v>
      </c>
      <c r="AW106" s="5">
        <f t="shared" si="380"/>
        <v>0</v>
      </c>
      <c r="AX106" s="5">
        <f t="shared" si="380"/>
        <v>0</v>
      </c>
      <c r="AY106" s="5">
        <f t="shared" si="380"/>
        <v>0</v>
      </c>
      <c r="AZ106" s="5">
        <f t="shared" si="367"/>
        <v>0</v>
      </c>
      <c r="BA106" s="5">
        <f t="shared" si="367"/>
        <v>0</v>
      </c>
      <c r="BB106" s="14">
        <f t="shared" si="367"/>
        <v>0</v>
      </c>
      <c r="BC106" s="5">
        <f t="shared" si="368"/>
        <v>0</v>
      </c>
      <c r="BD106" s="5">
        <f t="shared" si="368"/>
        <v>0</v>
      </c>
      <c r="BE106" s="5">
        <f t="shared" si="368"/>
        <v>0</v>
      </c>
      <c r="BF106" s="5">
        <f t="shared" si="368"/>
        <v>0</v>
      </c>
      <c r="BG106" s="5">
        <f t="shared" si="368"/>
        <v>0</v>
      </c>
      <c r="BH106" s="5">
        <f t="shared" si="368"/>
        <v>0</v>
      </c>
      <c r="BI106" s="5">
        <f t="shared" si="368"/>
        <v>0</v>
      </c>
      <c r="BJ106" s="5">
        <f t="shared" si="368"/>
        <v>0</v>
      </c>
      <c r="BK106" s="5">
        <f t="shared" si="368"/>
        <v>0</v>
      </c>
      <c r="BL106" s="5">
        <f t="shared" si="368"/>
        <v>0</v>
      </c>
      <c r="BM106" s="5">
        <f t="shared" si="368"/>
        <v>0</v>
      </c>
      <c r="BN106" s="5">
        <f t="shared" si="368"/>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1"/>
        <v>0</v>
      </c>
      <c r="CB106" s="5">
        <f t="shared" si="382"/>
        <v>0</v>
      </c>
      <c r="CC106" s="5">
        <f t="shared" si="383"/>
        <v>0</v>
      </c>
      <c r="CD106" s="5">
        <f t="shared" si="384"/>
        <v>0</v>
      </c>
      <c r="CE106" s="5">
        <f t="shared" si="385"/>
        <v>0</v>
      </c>
      <c r="CF106" s="5">
        <f t="shared" si="386"/>
        <v>0</v>
      </c>
      <c r="CG106" s="5">
        <f t="shared" si="387"/>
        <v>0</v>
      </c>
      <c r="CH106" s="5">
        <f t="shared" si="388"/>
        <v>0</v>
      </c>
      <c r="CI106" s="5">
        <f t="shared" si="389"/>
        <v>0</v>
      </c>
      <c r="CJ106" s="5">
        <f t="shared" si="370"/>
        <v>0</v>
      </c>
      <c r="CK106" s="5">
        <f t="shared" si="371"/>
        <v>0</v>
      </c>
      <c r="CL106" s="5">
        <f t="shared" si="372"/>
        <v>0</v>
      </c>
      <c r="CM106" s="5">
        <f t="shared" si="373"/>
        <v>0</v>
      </c>
      <c r="CN106" s="5">
        <f t="shared" si="373"/>
        <v>0</v>
      </c>
      <c r="CO106" s="5">
        <f t="shared" si="373"/>
        <v>0</v>
      </c>
      <c r="CP106" s="5">
        <f t="shared" si="373"/>
        <v>0</v>
      </c>
      <c r="CQ106" s="5">
        <f t="shared" si="373"/>
        <v>0</v>
      </c>
      <c r="CR106" s="5">
        <f t="shared" si="373"/>
        <v>0</v>
      </c>
      <c r="CS106" s="5">
        <f t="shared" si="390"/>
        <v>0</v>
      </c>
      <c r="CT106" s="5">
        <f t="shared" si="374"/>
        <v>0</v>
      </c>
      <c r="CU106" s="5">
        <f t="shared" si="375"/>
        <v>0</v>
      </c>
      <c r="CV106" s="5">
        <f t="shared" si="376"/>
        <v>0</v>
      </c>
      <c r="CW106" s="5">
        <f t="shared" si="377"/>
        <v>0</v>
      </c>
      <c r="CX106" s="5">
        <f t="shared" si="377"/>
        <v>0</v>
      </c>
      <c r="CY106" s="13">
        <f t="shared" si="248"/>
        <v>100</v>
      </c>
      <c r="CZ106" s="5">
        <f t="shared" si="249"/>
        <v>96</v>
      </c>
      <c r="DA106" s="5">
        <f t="shared" si="250"/>
        <v>1</v>
      </c>
      <c r="DB106" s="5">
        <f t="shared" si="251"/>
        <v>0</v>
      </c>
      <c r="DC106" s="5">
        <f t="shared" si="252"/>
        <v>0</v>
      </c>
      <c r="DD106" s="5">
        <f t="shared" si="253"/>
        <v>1</v>
      </c>
      <c r="DE106" s="5">
        <f t="shared" si="254"/>
        <v>5</v>
      </c>
      <c r="DF106" s="5">
        <f t="shared" si="255"/>
        <v>7</v>
      </c>
      <c r="DG106" s="5">
        <f t="shared" si="256"/>
        <v>83</v>
      </c>
      <c r="DH106" s="5">
        <f t="shared" si="317"/>
        <v>0</v>
      </c>
      <c r="DI106" s="5">
        <f t="shared" si="318"/>
        <v>0</v>
      </c>
      <c r="DJ106" s="14">
        <f t="shared" si="319"/>
        <v>0</v>
      </c>
    </row>
    <row r="107" spans="1:114" x14ac:dyDescent="0.25">
      <c r="A107" s="1" t="s">
        <v>123</v>
      </c>
      <c r="B107" s="1" t="str">
        <f t="shared" si="281"/>
        <v>Q2 2025-26</v>
      </c>
      <c r="C107" s="1" t="s">
        <v>84</v>
      </c>
      <c r="D107" s="149" t="str">
        <f t="shared" si="330"/>
        <v>2025-26July</v>
      </c>
      <c r="E107" s="67" t="s">
        <v>113</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8"/>
        <v>0</v>
      </c>
      <c r="AN107" s="132">
        <f t="shared" si="379"/>
        <v>0</v>
      </c>
      <c r="AO107" s="132">
        <f t="shared" si="379"/>
        <v>0</v>
      </c>
      <c r="AP107" s="132">
        <f t="shared" si="379"/>
        <v>0</v>
      </c>
      <c r="AQ107" s="13">
        <f t="shared" ref="AQ107:AY109" si="391">SUM(G$107:G$109)</f>
        <v>0</v>
      </c>
      <c r="AR107" s="5">
        <f t="shared" si="391"/>
        <v>0</v>
      </c>
      <c r="AS107" s="5">
        <f t="shared" si="391"/>
        <v>0</v>
      </c>
      <c r="AT107" s="5">
        <f t="shared" si="391"/>
        <v>0</v>
      </c>
      <c r="AU107" s="5">
        <f t="shared" si="391"/>
        <v>0</v>
      </c>
      <c r="AV107" s="5">
        <f t="shared" si="391"/>
        <v>0</v>
      </c>
      <c r="AW107" s="5">
        <f t="shared" si="391"/>
        <v>0</v>
      </c>
      <c r="AX107" s="5">
        <f t="shared" si="391"/>
        <v>0</v>
      </c>
      <c r="AY107" s="5">
        <f t="shared" si="391"/>
        <v>0</v>
      </c>
      <c r="AZ107" s="5">
        <f t="shared" ref="AZ107:BB109" si="392">SUM(P$107:P$109)</f>
        <v>0</v>
      </c>
      <c r="BA107" s="5">
        <f t="shared" si="392"/>
        <v>0</v>
      </c>
      <c r="BB107" s="14">
        <f t="shared" si="392"/>
        <v>0</v>
      </c>
      <c r="BC107" s="5">
        <f t="shared" ref="BC107:BN109" si="393">SUM(S$107:S$109)</f>
        <v>0</v>
      </c>
      <c r="BD107" s="5">
        <f t="shared" si="393"/>
        <v>0</v>
      </c>
      <c r="BE107" s="5">
        <f t="shared" si="393"/>
        <v>0</v>
      </c>
      <c r="BF107" s="5">
        <f t="shared" si="393"/>
        <v>0</v>
      </c>
      <c r="BG107" s="5">
        <f t="shared" si="393"/>
        <v>0</v>
      </c>
      <c r="BH107" s="5">
        <f t="shared" si="393"/>
        <v>0</v>
      </c>
      <c r="BI107" s="5">
        <f t="shared" si="393"/>
        <v>0</v>
      </c>
      <c r="BJ107" s="5">
        <f t="shared" si="393"/>
        <v>0</v>
      </c>
      <c r="BK107" s="5">
        <f t="shared" si="393"/>
        <v>0</v>
      </c>
      <c r="BL107" s="5">
        <f t="shared" si="393"/>
        <v>0</v>
      </c>
      <c r="BM107" s="5">
        <f t="shared" si="393"/>
        <v>0</v>
      </c>
      <c r="BN107" s="5">
        <f t="shared" si="393"/>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1"/>
        <v>0</v>
      </c>
      <c r="CB107" s="5">
        <f t="shared" si="382"/>
        <v>0</v>
      </c>
      <c r="CC107" s="5">
        <f t="shared" si="383"/>
        <v>0</v>
      </c>
      <c r="CD107" s="5">
        <f t="shared" si="384"/>
        <v>0</v>
      </c>
      <c r="CE107" s="5">
        <f t="shared" si="385"/>
        <v>0</v>
      </c>
      <c r="CF107" s="5">
        <f t="shared" si="386"/>
        <v>0</v>
      </c>
      <c r="CG107" s="5">
        <f t="shared" si="387"/>
        <v>0</v>
      </c>
      <c r="CH107" s="5">
        <f t="shared" si="388"/>
        <v>0</v>
      </c>
      <c r="CI107" s="5">
        <f t="shared" si="389"/>
        <v>0</v>
      </c>
      <c r="CJ107" s="5">
        <f t="shared" si="370"/>
        <v>0</v>
      </c>
      <c r="CK107" s="5">
        <f t="shared" si="371"/>
        <v>0</v>
      </c>
      <c r="CL107" s="5">
        <f t="shared" si="372"/>
        <v>0</v>
      </c>
      <c r="CM107" s="5">
        <f t="shared" si="373"/>
        <v>0</v>
      </c>
      <c r="CN107" s="5">
        <f t="shared" si="373"/>
        <v>0</v>
      </c>
      <c r="CO107" s="5">
        <f t="shared" si="373"/>
        <v>0</v>
      </c>
      <c r="CP107" s="5">
        <f t="shared" si="373"/>
        <v>0</v>
      </c>
      <c r="CQ107" s="5">
        <f t="shared" si="373"/>
        <v>0</v>
      </c>
      <c r="CR107" s="5">
        <f t="shared" si="373"/>
        <v>0</v>
      </c>
      <c r="CS107" s="5">
        <f t="shared" si="390"/>
        <v>0</v>
      </c>
      <c r="CT107" s="5">
        <f t="shared" si="374"/>
        <v>0</v>
      </c>
      <c r="CU107" s="5">
        <f t="shared" si="375"/>
        <v>0</v>
      </c>
      <c r="CV107" s="5">
        <f t="shared" si="376"/>
        <v>0</v>
      </c>
      <c r="CW107" s="5">
        <f t="shared" si="377"/>
        <v>0</v>
      </c>
      <c r="CX107" s="5">
        <f t="shared" si="377"/>
        <v>0</v>
      </c>
      <c r="CY107" s="13">
        <f t="shared" si="248"/>
        <v>100</v>
      </c>
      <c r="CZ107" s="5">
        <f t="shared" si="249"/>
        <v>96</v>
      </c>
      <c r="DA107" s="5">
        <f t="shared" si="250"/>
        <v>1</v>
      </c>
      <c r="DB107" s="5">
        <f t="shared" si="251"/>
        <v>0</v>
      </c>
      <c r="DC107" s="5">
        <f t="shared" si="252"/>
        <v>0</v>
      </c>
      <c r="DD107" s="5">
        <f t="shared" si="253"/>
        <v>1</v>
      </c>
      <c r="DE107" s="5">
        <f t="shared" si="254"/>
        <v>5</v>
      </c>
      <c r="DF107" s="5">
        <f t="shared" si="255"/>
        <v>7</v>
      </c>
      <c r="DG107" s="5">
        <f t="shared" si="256"/>
        <v>83</v>
      </c>
      <c r="DH107" s="5">
        <f t="shared" si="317"/>
        <v>0</v>
      </c>
      <c r="DI107" s="5">
        <f t="shared" si="318"/>
        <v>0</v>
      </c>
      <c r="DJ107" s="14">
        <f t="shared" si="319"/>
        <v>0</v>
      </c>
    </row>
    <row r="108" spans="1:114" x14ac:dyDescent="0.25">
      <c r="A108" s="1" t="s">
        <v>123</v>
      </c>
      <c r="B108" s="1" t="str">
        <f t="shared" si="281"/>
        <v>Q2 2025-26</v>
      </c>
      <c r="C108" s="1" t="s">
        <v>85</v>
      </c>
      <c r="D108" s="149" t="str">
        <f t="shared" si="330"/>
        <v>2025-26August</v>
      </c>
      <c r="E108" s="67" t="s">
        <v>113</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8"/>
        <v>0</v>
      </c>
      <c r="AN108" s="129">
        <f t="shared" si="379"/>
        <v>0</v>
      </c>
      <c r="AO108" s="129">
        <f t="shared" si="379"/>
        <v>0</v>
      </c>
      <c r="AP108" s="129">
        <f t="shared" si="379"/>
        <v>0</v>
      </c>
      <c r="AQ108" s="13">
        <f t="shared" si="391"/>
        <v>0</v>
      </c>
      <c r="AR108" s="5">
        <f t="shared" si="391"/>
        <v>0</v>
      </c>
      <c r="AS108" s="5">
        <f t="shared" si="391"/>
        <v>0</v>
      </c>
      <c r="AT108" s="5">
        <f t="shared" si="391"/>
        <v>0</v>
      </c>
      <c r="AU108" s="5">
        <f t="shared" si="391"/>
        <v>0</v>
      </c>
      <c r="AV108" s="5">
        <f t="shared" si="391"/>
        <v>0</v>
      </c>
      <c r="AW108" s="5">
        <f t="shared" si="391"/>
        <v>0</v>
      </c>
      <c r="AX108" s="5">
        <f t="shared" si="391"/>
        <v>0</v>
      </c>
      <c r="AY108" s="5">
        <f t="shared" si="391"/>
        <v>0</v>
      </c>
      <c r="AZ108" s="5">
        <f t="shared" si="392"/>
        <v>0</v>
      </c>
      <c r="BA108" s="5">
        <f t="shared" si="392"/>
        <v>0</v>
      </c>
      <c r="BB108" s="14">
        <f t="shared" si="392"/>
        <v>0</v>
      </c>
      <c r="BC108" s="5">
        <f t="shared" si="393"/>
        <v>0</v>
      </c>
      <c r="BD108" s="5">
        <f t="shared" si="393"/>
        <v>0</v>
      </c>
      <c r="BE108" s="5">
        <f t="shared" si="393"/>
        <v>0</v>
      </c>
      <c r="BF108" s="5">
        <f t="shared" si="393"/>
        <v>0</v>
      </c>
      <c r="BG108" s="5">
        <f t="shared" si="393"/>
        <v>0</v>
      </c>
      <c r="BH108" s="5">
        <f t="shared" si="393"/>
        <v>0</v>
      </c>
      <c r="BI108" s="5">
        <f t="shared" si="393"/>
        <v>0</v>
      </c>
      <c r="BJ108" s="5">
        <f t="shared" si="393"/>
        <v>0</v>
      </c>
      <c r="BK108" s="5">
        <f t="shared" si="393"/>
        <v>0</v>
      </c>
      <c r="BL108" s="5">
        <f t="shared" si="393"/>
        <v>0</v>
      </c>
      <c r="BM108" s="5">
        <f t="shared" si="393"/>
        <v>0</v>
      </c>
      <c r="BN108" s="5">
        <f t="shared" si="393"/>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1"/>
        <v>0</v>
      </c>
      <c r="CB108" s="5">
        <f t="shared" si="382"/>
        <v>0</v>
      </c>
      <c r="CC108" s="5">
        <f t="shared" si="383"/>
        <v>0</v>
      </c>
      <c r="CD108" s="5">
        <f t="shared" si="384"/>
        <v>0</v>
      </c>
      <c r="CE108" s="5">
        <f t="shared" si="385"/>
        <v>0</v>
      </c>
      <c r="CF108" s="5">
        <f t="shared" si="386"/>
        <v>0</v>
      </c>
      <c r="CG108" s="5">
        <f t="shared" si="387"/>
        <v>0</v>
      </c>
      <c r="CH108" s="5">
        <f t="shared" si="388"/>
        <v>0</v>
      </c>
      <c r="CI108" s="5">
        <f t="shared" si="389"/>
        <v>0</v>
      </c>
      <c r="CJ108" s="5">
        <f t="shared" si="370"/>
        <v>0</v>
      </c>
      <c r="CK108" s="5">
        <f t="shared" si="371"/>
        <v>0</v>
      </c>
      <c r="CL108" s="5">
        <f t="shared" si="372"/>
        <v>0</v>
      </c>
      <c r="CM108" s="5">
        <f t="shared" si="373"/>
        <v>0</v>
      </c>
      <c r="CN108" s="5">
        <f t="shared" si="373"/>
        <v>0</v>
      </c>
      <c r="CO108" s="5">
        <f t="shared" si="373"/>
        <v>0</v>
      </c>
      <c r="CP108" s="5">
        <f t="shared" si="373"/>
        <v>0</v>
      </c>
      <c r="CQ108" s="5">
        <f t="shared" si="373"/>
        <v>0</v>
      </c>
      <c r="CR108" s="5">
        <f t="shared" si="373"/>
        <v>0</v>
      </c>
      <c r="CS108" s="5">
        <f t="shared" si="390"/>
        <v>0</v>
      </c>
      <c r="CT108" s="5">
        <f t="shared" si="374"/>
        <v>0</v>
      </c>
      <c r="CU108" s="5">
        <f t="shared" si="375"/>
        <v>0</v>
      </c>
      <c r="CV108" s="5">
        <f t="shared" si="376"/>
        <v>0</v>
      </c>
      <c r="CW108" s="5">
        <f t="shared" si="377"/>
        <v>0</v>
      </c>
      <c r="CX108" s="5">
        <f t="shared" si="377"/>
        <v>0</v>
      </c>
      <c r="CY108" s="13">
        <f t="shared" si="248"/>
        <v>100</v>
      </c>
      <c r="CZ108" s="5">
        <f t="shared" si="249"/>
        <v>96</v>
      </c>
      <c r="DA108" s="5">
        <f t="shared" si="250"/>
        <v>1</v>
      </c>
      <c r="DB108" s="5">
        <f t="shared" si="251"/>
        <v>0</v>
      </c>
      <c r="DC108" s="5">
        <f t="shared" si="252"/>
        <v>0</v>
      </c>
      <c r="DD108" s="5">
        <f t="shared" si="253"/>
        <v>1</v>
      </c>
      <c r="DE108" s="5">
        <f t="shared" si="254"/>
        <v>5</v>
      </c>
      <c r="DF108" s="5">
        <f t="shared" si="255"/>
        <v>7</v>
      </c>
      <c r="DG108" s="5">
        <f t="shared" si="256"/>
        <v>83</v>
      </c>
      <c r="DH108" s="5">
        <f t="shared" si="317"/>
        <v>0</v>
      </c>
      <c r="DI108" s="5">
        <f t="shared" si="318"/>
        <v>0</v>
      </c>
      <c r="DJ108" s="14">
        <f t="shared" si="319"/>
        <v>0</v>
      </c>
    </row>
    <row r="109" spans="1:114" x14ac:dyDescent="0.25">
      <c r="A109" s="1" t="s">
        <v>123</v>
      </c>
      <c r="B109" s="1" t="str">
        <f t="shared" si="281"/>
        <v>Q2 2025-26</v>
      </c>
      <c r="C109" s="1" t="s">
        <v>86</v>
      </c>
      <c r="D109" s="149" t="str">
        <f t="shared" si="330"/>
        <v>2025-26September</v>
      </c>
      <c r="E109" s="67" t="s">
        <v>113</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8"/>
        <v>0</v>
      </c>
      <c r="AN109" s="129">
        <f t="shared" si="379"/>
        <v>0</v>
      </c>
      <c r="AO109" s="129">
        <f t="shared" si="379"/>
        <v>0</v>
      </c>
      <c r="AP109" s="129">
        <f t="shared" si="379"/>
        <v>0</v>
      </c>
      <c r="AQ109" s="13">
        <f t="shared" si="391"/>
        <v>0</v>
      </c>
      <c r="AR109" s="5">
        <f t="shared" si="391"/>
        <v>0</v>
      </c>
      <c r="AS109" s="5">
        <f t="shared" si="391"/>
        <v>0</v>
      </c>
      <c r="AT109" s="5">
        <f t="shared" si="391"/>
        <v>0</v>
      </c>
      <c r="AU109" s="5">
        <f t="shared" si="391"/>
        <v>0</v>
      </c>
      <c r="AV109" s="5">
        <f t="shared" si="391"/>
        <v>0</v>
      </c>
      <c r="AW109" s="5">
        <f t="shared" si="391"/>
        <v>0</v>
      </c>
      <c r="AX109" s="5">
        <f t="shared" si="391"/>
        <v>0</v>
      </c>
      <c r="AY109" s="5">
        <f t="shared" si="391"/>
        <v>0</v>
      </c>
      <c r="AZ109" s="5">
        <f t="shared" si="392"/>
        <v>0</v>
      </c>
      <c r="BA109" s="5">
        <f t="shared" si="392"/>
        <v>0</v>
      </c>
      <c r="BB109" s="14">
        <f t="shared" si="392"/>
        <v>0</v>
      </c>
      <c r="BC109" s="5">
        <f t="shared" si="393"/>
        <v>0</v>
      </c>
      <c r="BD109" s="5">
        <f t="shared" si="393"/>
        <v>0</v>
      </c>
      <c r="BE109" s="5">
        <f t="shared" si="393"/>
        <v>0</v>
      </c>
      <c r="BF109" s="5">
        <f t="shared" si="393"/>
        <v>0</v>
      </c>
      <c r="BG109" s="5">
        <f t="shared" si="393"/>
        <v>0</v>
      </c>
      <c r="BH109" s="5">
        <f t="shared" si="393"/>
        <v>0</v>
      </c>
      <c r="BI109" s="5">
        <f t="shared" si="393"/>
        <v>0</v>
      </c>
      <c r="BJ109" s="5">
        <f t="shared" si="393"/>
        <v>0</v>
      </c>
      <c r="BK109" s="5">
        <f t="shared" si="393"/>
        <v>0</v>
      </c>
      <c r="BL109" s="5">
        <f t="shared" si="393"/>
        <v>0</v>
      </c>
      <c r="BM109" s="5">
        <f t="shared" si="393"/>
        <v>0</v>
      </c>
      <c r="BN109" s="5">
        <f t="shared" si="393"/>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1"/>
        <v>0</v>
      </c>
      <c r="CB109" s="5">
        <f t="shared" si="382"/>
        <v>0</v>
      </c>
      <c r="CC109" s="5">
        <f t="shared" si="383"/>
        <v>0</v>
      </c>
      <c r="CD109" s="5">
        <f t="shared" si="384"/>
        <v>0</v>
      </c>
      <c r="CE109" s="5">
        <f t="shared" si="385"/>
        <v>0</v>
      </c>
      <c r="CF109" s="5">
        <f t="shared" si="386"/>
        <v>0</v>
      </c>
      <c r="CG109" s="5">
        <f t="shared" si="387"/>
        <v>0</v>
      </c>
      <c r="CH109" s="5">
        <f t="shared" si="388"/>
        <v>0</v>
      </c>
      <c r="CI109" s="5">
        <f t="shared" si="389"/>
        <v>0</v>
      </c>
      <c r="CJ109" s="5">
        <f t="shared" si="370"/>
        <v>0</v>
      </c>
      <c r="CK109" s="5">
        <f t="shared" si="371"/>
        <v>0</v>
      </c>
      <c r="CL109" s="5">
        <f t="shared" si="372"/>
        <v>0</v>
      </c>
      <c r="CM109" s="5">
        <f t="shared" si="373"/>
        <v>0</v>
      </c>
      <c r="CN109" s="5">
        <f t="shared" si="373"/>
        <v>0</v>
      </c>
      <c r="CO109" s="5">
        <f t="shared" si="373"/>
        <v>0</v>
      </c>
      <c r="CP109" s="5">
        <f t="shared" si="373"/>
        <v>0</v>
      </c>
      <c r="CQ109" s="5">
        <f t="shared" si="373"/>
        <v>0</v>
      </c>
      <c r="CR109" s="5">
        <f t="shared" si="373"/>
        <v>0</v>
      </c>
      <c r="CS109" s="5">
        <f t="shared" si="390"/>
        <v>0</v>
      </c>
      <c r="CT109" s="5">
        <f t="shared" si="374"/>
        <v>0</v>
      </c>
      <c r="CU109" s="5">
        <f t="shared" si="375"/>
        <v>0</v>
      </c>
      <c r="CV109" s="5">
        <f t="shared" si="376"/>
        <v>0</v>
      </c>
      <c r="CW109" s="5">
        <f t="shared" si="377"/>
        <v>0</v>
      </c>
      <c r="CX109" s="5">
        <f t="shared" si="377"/>
        <v>0</v>
      </c>
      <c r="CY109" s="13">
        <f t="shared" si="248"/>
        <v>100</v>
      </c>
      <c r="CZ109" s="5">
        <f t="shared" si="249"/>
        <v>96</v>
      </c>
      <c r="DA109" s="5">
        <f t="shared" si="250"/>
        <v>1</v>
      </c>
      <c r="DB109" s="5">
        <f t="shared" si="251"/>
        <v>0</v>
      </c>
      <c r="DC109" s="5">
        <f t="shared" si="252"/>
        <v>0</v>
      </c>
      <c r="DD109" s="5">
        <f t="shared" si="253"/>
        <v>1</v>
      </c>
      <c r="DE109" s="5">
        <f t="shared" si="254"/>
        <v>5</v>
      </c>
      <c r="DF109" s="5">
        <f t="shared" si="255"/>
        <v>7</v>
      </c>
      <c r="DG109" s="5">
        <f t="shared" si="256"/>
        <v>83</v>
      </c>
      <c r="DH109" s="5">
        <f t="shared" si="317"/>
        <v>0</v>
      </c>
      <c r="DI109" s="5">
        <f t="shared" si="318"/>
        <v>0</v>
      </c>
      <c r="DJ109" s="14">
        <f t="shared" si="319"/>
        <v>0</v>
      </c>
    </row>
    <row r="110" spans="1:114" x14ac:dyDescent="0.25">
      <c r="A110" s="1" t="s">
        <v>124</v>
      </c>
      <c r="B110" s="1" t="str">
        <f t="shared" si="281"/>
        <v>Q3 2025-26</v>
      </c>
      <c r="C110" s="1" t="s">
        <v>87</v>
      </c>
      <c r="D110" s="149" t="str">
        <f t="shared" si="330"/>
        <v>2025-26October</v>
      </c>
      <c r="E110" s="67" t="s">
        <v>113</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8"/>
        <v>0</v>
      </c>
      <c r="AN110" s="129">
        <f t="shared" si="379"/>
        <v>0</v>
      </c>
      <c r="AO110" s="129">
        <f t="shared" si="379"/>
        <v>0</v>
      </c>
      <c r="AP110" s="129">
        <f t="shared" si="379"/>
        <v>0</v>
      </c>
      <c r="AQ110" s="13">
        <f t="shared" ref="AQ110:AZ112" si="394">SUM(G$110:G$112)</f>
        <v>0</v>
      </c>
      <c r="AR110" s="5">
        <f t="shared" si="394"/>
        <v>0</v>
      </c>
      <c r="AS110" s="5">
        <f t="shared" si="394"/>
        <v>0</v>
      </c>
      <c r="AT110" s="5">
        <f t="shared" si="394"/>
        <v>0</v>
      </c>
      <c r="AU110" s="5">
        <f t="shared" si="394"/>
        <v>0</v>
      </c>
      <c r="AV110" s="5">
        <f t="shared" si="394"/>
        <v>0</v>
      </c>
      <c r="AW110" s="5">
        <f t="shared" si="394"/>
        <v>0</v>
      </c>
      <c r="AX110" s="5">
        <f t="shared" si="394"/>
        <v>0</v>
      </c>
      <c r="AY110" s="5">
        <f t="shared" si="394"/>
        <v>0</v>
      </c>
      <c r="AZ110" s="5">
        <f t="shared" si="394"/>
        <v>0</v>
      </c>
      <c r="BA110" s="5">
        <f t="shared" ref="BA110:BJ112" si="395">SUM(Q$110:Q$112)</f>
        <v>0</v>
      </c>
      <c r="BB110" s="14">
        <f t="shared" si="395"/>
        <v>0</v>
      </c>
      <c r="BC110" s="5">
        <f t="shared" si="395"/>
        <v>0</v>
      </c>
      <c r="BD110" s="5">
        <f t="shared" si="395"/>
        <v>0</v>
      </c>
      <c r="BE110" s="5">
        <f t="shared" si="395"/>
        <v>0</v>
      </c>
      <c r="BF110" s="5">
        <f t="shared" si="395"/>
        <v>0</v>
      </c>
      <c r="BG110" s="5">
        <f t="shared" si="395"/>
        <v>0</v>
      </c>
      <c r="BH110" s="5">
        <f t="shared" si="395"/>
        <v>0</v>
      </c>
      <c r="BI110" s="5">
        <f t="shared" si="395"/>
        <v>0</v>
      </c>
      <c r="BJ110" s="5">
        <f t="shared" si="395"/>
        <v>0</v>
      </c>
      <c r="BK110" s="5">
        <f t="shared" ref="BK110:BN112" si="396">SUM(AA$110:AA$112)</f>
        <v>0</v>
      </c>
      <c r="BL110" s="5">
        <f t="shared" si="396"/>
        <v>0</v>
      </c>
      <c r="BM110" s="5">
        <f t="shared" si="396"/>
        <v>0</v>
      </c>
      <c r="BN110" s="5">
        <f t="shared" si="396"/>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1"/>
        <v>0</v>
      </c>
      <c r="CB110" s="5">
        <f t="shared" si="382"/>
        <v>0</v>
      </c>
      <c r="CC110" s="5">
        <f t="shared" si="383"/>
        <v>0</v>
      </c>
      <c r="CD110" s="5">
        <f t="shared" si="384"/>
        <v>0</v>
      </c>
      <c r="CE110" s="5">
        <f t="shared" si="385"/>
        <v>0</v>
      </c>
      <c r="CF110" s="5">
        <f t="shared" si="386"/>
        <v>0</v>
      </c>
      <c r="CG110" s="5">
        <f t="shared" si="387"/>
        <v>0</v>
      </c>
      <c r="CH110" s="5">
        <f t="shared" si="388"/>
        <v>0</v>
      </c>
      <c r="CI110" s="5">
        <f t="shared" si="389"/>
        <v>0</v>
      </c>
      <c r="CJ110" s="5">
        <f t="shared" si="370"/>
        <v>0</v>
      </c>
      <c r="CK110" s="5">
        <f t="shared" si="371"/>
        <v>0</v>
      </c>
      <c r="CL110" s="5">
        <f t="shared" si="372"/>
        <v>0</v>
      </c>
      <c r="CM110" s="5">
        <f t="shared" si="373"/>
        <v>0</v>
      </c>
      <c r="CN110" s="5">
        <f t="shared" si="373"/>
        <v>0</v>
      </c>
      <c r="CO110" s="5">
        <f t="shared" si="373"/>
        <v>0</v>
      </c>
      <c r="CP110" s="5">
        <f t="shared" si="373"/>
        <v>0</v>
      </c>
      <c r="CQ110" s="5">
        <f t="shared" si="373"/>
        <v>0</v>
      </c>
      <c r="CR110" s="5">
        <f t="shared" si="373"/>
        <v>0</v>
      </c>
      <c r="CS110" s="5">
        <f t="shared" si="390"/>
        <v>0</v>
      </c>
      <c r="CT110" s="5">
        <f t="shared" si="374"/>
        <v>0</v>
      </c>
      <c r="CU110" s="5">
        <f t="shared" si="375"/>
        <v>0</v>
      </c>
      <c r="CV110" s="5">
        <f t="shared" si="376"/>
        <v>0</v>
      </c>
      <c r="CW110" s="5">
        <f t="shared" si="377"/>
        <v>0</v>
      </c>
      <c r="CX110" s="5">
        <f t="shared" si="377"/>
        <v>0</v>
      </c>
      <c r="CY110" s="13">
        <f t="shared" si="248"/>
        <v>100</v>
      </c>
      <c r="CZ110" s="5">
        <f t="shared" si="249"/>
        <v>96</v>
      </c>
      <c r="DA110" s="5">
        <f t="shared" si="250"/>
        <v>1</v>
      </c>
      <c r="DB110" s="5">
        <f t="shared" si="251"/>
        <v>0</v>
      </c>
      <c r="DC110" s="5">
        <f t="shared" si="252"/>
        <v>0</v>
      </c>
      <c r="DD110" s="5">
        <f t="shared" si="253"/>
        <v>1</v>
      </c>
      <c r="DE110" s="5">
        <f t="shared" si="254"/>
        <v>5</v>
      </c>
      <c r="DF110" s="5">
        <f t="shared" si="255"/>
        <v>7</v>
      </c>
      <c r="DG110" s="5">
        <f t="shared" si="256"/>
        <v>83</v>
      </c>
      <c r="DH110" s="5">
        <f t="shared" si="317"/>
        <v>0</v>
      </c>
      <c r="DI110" s="5">
        <f t="shared" si="318"/>
        <v>0</v>
      </c>
      <c r="DJ110" s="14">
        <f t="shared" si="319"/>
        <v>0</v>
      </c>
    </row>
    <row r="111" spans="1:114" x14ac:dyDescent="0.25">
      <c r="A111" s="1" t="s">
        <v>124</v>
      </c>
      <c r="B111" s="1" t="str">
        <f t="shared" si="281"/>
        <v>Q3 2025-26</v>
      </c>
      <c r="C111" s="1" t="s">
        <v>88</v>
      </c>
      <c r="D111" s="149" t="str">
        <f t="shared" si="330"/>
        <v>2025-26November</v>
      </c>
      <c r="E111" s="67" t="s">
        <v>113</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8"/>
        <v>0</v>
      </c>
      <c r="AN111" s="132">
        <f t="shared" si="379"/>
        <v>0</v>
      </c>
      <c r="AO111" s="132">
        <f t="shared" si="379"/>
        <v>0</v>
      </c>
      <c r="AP111" s="132">
        <f t="shared" si="379"/>
        <v>0</v>
      </c>
      <c r="AQ111" s="13">
        <f t="shared" si="394"/>
        <v>0</v>
      </c>
      <c r="AR111" s="5">
        <f t="shared" si="394"/>
        <v>0</v>
      </c>
      <c r="AS111" s="5">
        <f t="shared" si="394"/>
        <v>0</v>
      </c>
      <c r="AT111" s="5">
        <f t="shared" si="394"/>
        <v>0</v>
      </c>
      <c r="AU111" s="5">
        <f t="shared" si="394"/>
        <v>0</v>
      </c>
      <c r="AV111" s="5">
        <f t="shared" si="394"/>
        <v>0</v>
      </c>
      <c r="AW111" s="5">
        <f t="shared" si="394"/>
        <v>0</v>
      </c>
      <c r="AX111" s="5">
        <f t="shared" si="394"/>
        <v>0</v>
      </c>
      <c r="AY111" s="5">
        <f t="shared" si="394"/>
        <v>0</v>
      </c>
      <c r="AZ111" s="5">
        <f t="shared" si="394"/>
        <v>0</v>
      </c>
      <c r="BA111" s="5">
        <f t="shared" si="395"/>
        <v>0</v>
      </c>
      <c r="BB111" s="14">
        <f t="shared" si="395"/>
        <v>0</v>
      </c>
      <c r="BC111" s="5">
        <f t="shared" si="395"/>
        <v>0</v>
      </c>
      <c r="BD111" s="5">
        <f t="shared" si="395"/>
        <v>0</v>
      </c>
      <c r="BE111" s="5">
        <f t="shared" si="395"/>
        <v>0</v>
      </c>
      <c r="BF111" s="5">
        <f t="shared" si="395"/>
        <v>0</v>
      </c>
      <c r="BG111" s="5">
        <f t="shared" si="395"/>
        <v>0</v>
      </c>
      <c r="BH111" s="5">
        <f t="shared" si="395"/>
        <v>0</v>
      </c>
      <c r="BI111" s="5">
        <f t="shared" si="395"/>
        <v>0</v>
      </c>
      <c r="BJ111" s="5">
        <f t="shared" si="395"/>
        <v>0</v>
      </c>
      <c r="BK111" s="5">
        <f t="shared" si="396"/>
        <v>0</v>
      </c>
      <c r="BL111" s="5">
        <f t="shared" si="396"/>
        <v>0</v>
      </c>
      <c r="BM111" s="5">
        <f t="shared" si="396"/>
        <v>0</v>
      </c>
      <c r="BN111" s="5">
        <f t="shared" si="396"/>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1"/>
        <v>0</v>
      </c>
      <c r="CB111" s="5">
        <f t="shared" si="382"/>
        <v>0</v>
      </c>
      <c r="CC111" s="5">
        <f t="shared" si="383"/>
        <v>0</v>
      </c>
      <c r="CD111" s="5">
        <f t="shared" si="384"/>
        <v>0</v>
      </c>
      <c r="CE111" s="5">
        <f t="shared" si="385"/>
        <v>0</v>
      </c>
      <c r="CF111" s="5">
        <f t="shared" si="386"/>
        <v>0</v>
      </c>
      <c r="CG111" s="5">
        <f t="shared" si="387"/>
        <v>0</v>
      </c>
      <c r="CH111" s="5">
        <f t="shared" si="388"/>
        <v>0</v>
      </c>
      <c r="CI111" s="5">
        <f t="shared" si="389"/>
        <v>0</v>
      </c>
      <c r="CJ111" s="5">
        <f t="shared" si="370"/>
        <v>0</v>
      </c>
      <c r="CK111" s="5">
        <f t="shared" si="371"/>
        <v>0</v>
      </c>
      <c r="CL111" s="5">
        <f t="shared" si="372"/>
        <v>0</v>
      </c>
      <c r="CM111" s="5">
        <f t="shared" si="373"/>
        <v>0</v>
      </c>
      <c r="CN111" s="5">
        <f t="shared" si="373"/>
        <v>0</v>
      </c>
      <c r="CO111" s="5">
        <f t="shared" si="373"/>
        <v>0</v>
      </c>
      <c r="CP111" s="5">
        <f t="shared" si="373"/>
        <v>0</v>
      </c>
      <c r="CQ111" s="5">
        <f t="shared" si="373"/>
        <v>0</v>
      </c>
      <c r="CR111" s="5">
        <f t="shared" si="373"/>
        <v>0</v>
      </c>
      <c r="CS111" s="5">
        <f t="shared" si="390"/>
        <v>0</v>
      </c>
      <c r="CT111" s="5">
        <f t="shared" si="374"/>
        <v>0</v>
      </c>
      <c r="CU111" s="5">
        <f t="shared" si="375"/>
        <v>0</v>
      </c>
      <c r="CV111" s="5">
        <f t="shared" si="376"/>
        <v>0</v>
      </c>
      <c r="CW111" s="5">
        <f t="shared" si="377"/>
        <v>0</v>
      </c>
      <c r="CX111" s="5">
        <f t="shared" si="377"/>
        <v>0</v>
      </c>
      <c r="CY111" s="13">
        <f t="shared" si="248"/>
        <v>100</v>
      </c>
      <c r="CZ111" s="5">
        <f t="shared" si="249"/>
        <v>96</v>
      </c>
      <c r="DA111" s="5">
        <f t="shared" si="250"/>
        <v>1</v>
      </c>
      <c r="DB111" s="5">
        <f t="shared" si="251"/>
        <v>0</v>
      </c>
      <c r="DC111" s="5">
        <f t="shared" si="252"/>
        <v>0</v>
      </c>
      <c r="DD111" s="5">
        <f t="shared" si="253"/>
        <v>1</v>
      </c>
      <c r="DE111" s="5">
        <f t="shared" si="254"/>
        <v>5</v>
      </c>
      <c r="DF111" s="5">
        <f t="shared" si="255"/>
        <v>7</v>
      </c>
      <c r="DG111" s="5">
        <f t="shared" si="256"/>
        <v>83</v>
      </c>
      <c r="DH111" s="5">
        <f t="shared" si="317"/>
        <v>0</v>
      </c>
      <c r="DI111" s="5">
        <f t="shared" si="318"/>
        <v>0</v>
      </c>
      <c r="DJ111" s="14">
        <f t="shared" si="319"/>
        <v>0</v>
      </c>
    </row>
    <row r="112" spans="1:114" x14ac:dyDescent="0.25">
      <c r="A112" s="1" t="s">
        <v>124</v>
      </c>
      <c r="B112" s="1" t="str">
        <f t="shared" si="281"/>
        <v>Q3 2025-26</v>
      </c>
      <c r="C112" s="149" t="s">
        <v>89</v>
      </c>
      <c r="D112" s="149" t="str">
        <f t="shared" si="330"/>
        <v>2025-26December</v>
      </c>
      <c r="E112" s="67" t="s">
        <v>113</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8"/>
        <v>0</v>
      </c>
      <c r="AN112" s="129">
        <f t="shared" si="379"/>
        <v>0</v>
      </c>
      <c r="AO112" s="129">
        <f t="shared" si="379"/>
        <v>0</v>
      </c>
      <c r="AP112" s="129">
        <f t="shared" si="379"/>
        <v>0</v>
      </c>
      <c r="AQ112" s="13">
        <f t="shared" si="394"/>
        <v>0</v>
      </c>
      <c r="AR112" s="5">
        <f t="shared" si="394"/>
        <v>0</v>
      </c>
      <c r="AS112" s="5">
        <f t="shared" si="394"/>
        <v>0</v>
      </c>
      <c r="AT112" s="5">
        <f t="shared" si="394"/>
        <v>0</v>
      </c>
      <c r="AU112" s="5">
        <f t="shared" si="394"/>
        <v>0</v>
      </c>
      <c r="AV112" s="5">
        <f t="shared" si="394"/>
        <v>0</v>
      </c>
      <c r="AW112" s="5">
        <f t="shared" si="394"/>
        <v>0</v>
      </c>
      <c r="AX112" s="5">
        <f t="shared" si="394"/>
        <v>0</v>
      </c>
      <c r="AY112" s="5">
        <f t="shared" si="394"/>
        <v>0</v>
      </c>
      <c r="AZ112" s="5">
        <f t="shared" si="394"/>
        <v>0</v>
      </c>
      <c r="BA112" s="5">
        <f t="shared" si="395"/>
        <v>0</v>
      </c>
      <c r="BB112" s="14">
        <f t="shared" si="395"/>
        <v>0</v>
      </c>
      <c r="BC112" s="5">
        <f t="shared" si="395"/>
        <v>0</v>
      </c>
      <c r="BD112" s="5">
        <f t="shared" si="395"/>
        <v>0</v>
      </c>
      <c r="BE112" s="5">
        <f t="shared" si="395"/>
        <v>0</v>
      </c>
      <c r="BF112" s="5">
        <f t="shared" si="395"/>
        <v>0</v>
      </c>
      <c r="BG112" s="5">
        <f t="shared" si="395"/>
        <v>0</v>
      </c>
      <c r="BH112" s="5">
        <f t="shared" si="395"/>
        <v>0</v>
      </c>
      <c r="BI112" s="5">
        <f t="shared" si="395"/>
        <v>0</v>
      </c>
      <c r="BJ112" s="5">
        <f t="shared" si="395"/>
        <v>0</v>
      </c>
      <c r="BK112" s="5">
        <f t="shared" si="396"/>
        <v>0</v>
      </c>
      <c r="BL112" s="5">
        <f t="shared" si="396"/>
        <v>0</v>
      </c>
      <c r="BM112" s="5">
        <f t="shared" si="396"/>
        <v>0</v>
      </c>
      <c r="BN112" s="5">
        <f t="shared" si="396"/>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1"/>
        <v>0</v>
      </c>
      <c r="CB112" s="5">
        <f t="shared" si="382"/>
        <v>0</v>
      </c>
      <c r="CC112" s="5">
        <f t="shared" si="383"/>
        <v>0</v>
      </c>
      <c r="CD112" s="5">
        <f t="shared" si="384"/>
        <v>0</v>
      </c>
      <c r="CE112" s="5">
        <f t="shared" si="385"/>
        <v>0</v>
      </c>
      <c r="CF112" s="5">
        <f t="shared" si="386"/>
        <v>0</v>
      </c>
      <c r="CG112" s="5">
        <f t="shared" si="387"/>
        <v>0</v>
      </c>
      <c r="CH112" s="5">
        <f t="shared" si="388"/>
        <v>0</v>
      </c>
      <c r="CI112" s="5">
        <f t="shared" si="389"/>
        <v>0</v>
      </c>
      <c r="CJ112" s="5">
        <f t="shared" si="370"/>
        <v>0</v>
      </c>
      <c r="CK112" s="5">
        <f t="shared" si="371"/>
        <v>0</v>
      </c>
      <c r="CL112" s="5">
        <f t="shared" si="372"/>
        <v>0</v>
      </c>
      <c r="CM112" s="5">
        <f t="shared" si="373"/>
        <v>0</v>
      </c>
      <c r="CN112" s="5">
        <f t="shared" si="373"/>
        <v>0</v>
      </c>
      <c r="CO112" s="5">
        <f t="shared" si="373"/>
        <v>0</v>
      </c>
      <c r="CP112" s="5">
        <f t="shared" si="373"/>
        <v>0</v>
      </c>
      <c r="CQ112" s="5">
        <f t="shared" si="373"/>
        <v>0</v>
      </c>
      <c r="CR112" s="5">
        <f t="shared" si="373"/>
        <v>0</v>
      </c>
      <c r="CS112" s="5">
        <f t="shared" si="390"/>
        <v>0</v>
      </c>
      <c r="CT112" s="5">
        <f t="shared" si="374"/>
        <v>0</v>
      </c>
      <c r="CU112" s="5">
        <f t="shared" si="375"/>
        <v>0</v>
      </c>
      <c r="CV112" s="5">
        <f t="shared" si="376"/>
        <v>0</v>
      </c>
      <c r="CW112" s="5">
        <f t="shared" si="377"/>
        <v>0</v>
      </c>
      <c r="CX112" s="5">
        <f t="shared" si="377"/>
        <v>0</v>
      </c>
      <c r="CY112" s="13">
        <f t="shared" si="248"/>
        <v>100</v>
      </c>
      <c r="CZ112" s="5">
        <f t="shared" si="249"/>
        <v>96</v>
      </c>
      <c r="DA112" s="5">
        <f t="shared" si="250"/>
        <v>1</v>
      </c>
      <c r="DB112" s="5">
        <f t="shared" si="251"/>
        <v>0</v>
      </c>
      <c r="DC112" s="5">
        <f t="shared" si="252"/>
        <v>0</v>
      </c>
      <c r="DD112" s="5">
        <f t="shared" si="253"/>
        <v>1</v>
      </c>
      <c r="DE112" s="5">
        <f t="shared" si="254"/>
        <v>5</v>
      </c>
      <c r="DF112" s="5">
        <f t="shared" si="255"/>
        <v>7</v>
      </c>
      <c r="DG112" s="5">
        <f t="shared" si="256"/>
        <v>83</v>
      </c>
      <c r="DH112" s="5">
        <f t="shared" si="317"/>
        <v>0</v>
      </c>
      <c r="DI112" s="5">
        <f t="shared" si="318"/>
        <v>0</v>
      </c>
      <c r="DJ112" s="14">
        <f t="shared" si="319"/>
        <v>0</v>
      </c>
    </row>
    <row r="113" spans="1:114" x14ac:dyDescent="0.25">
      <c r="A113" s="1" t="s">
        <v>125</v>
      </c>
      <c r="B113" s="1" t="str">
        <f t="shared" si="281"/>
        <v>Q4 2025-26</v>
      </c>
      <c r="C113" s="149" t="s">
        <v>90</v>
      </c>
      <c r="D113" s="149" t="str">
        <f t="shared" si="330"/>
        <v>2025-26January</v>
      </c>
      <c r="E113" s="67" t="s">
        <v>113</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8"/>
        <v>0</v>
      </c>
      <c r="AN113" s="129">
        <f t="shared" si="379"/>
        <v>0</v>
      </c>
      <c r="AO113" s="129">
        <f t="shared" si="379"/>
        <v>0</v>
      </c>
      <c r="AP113" s="129">
        <f t="shared" si="379"/>
        <v>0</v>
      </c>
      <c r="AQ113" s="13">
        <f t="shared" ref="AQ113:AY113" si="397">SUM(G$113:G$115)</f>
        <v>0</v>
      </c>
      <c r="AR113" s="5">
        <f t="shared" si="397"/>
        <v>0</v>
      </c>
      <c r="AS113" s="5">
        <f t="shared" si="397"/>
        <v>0</v>
      </c>
      <c r="AT113" s="5">
        <f t="shared" si="397"/>
        <v>0</v>
      </c>
      <c r="AU113" s="5">
        <f t="shared" si="397"/>
        <v>0</v>
      </c>
      <c r="AV113" s="5">
        <f t="shared" si="397"/>
        <v>0</v>
      </c>
      <c r="AW113" s="5">
        <f t="shared" si="397"/>
        <v>0</v>
      </c>
      <c r="AX113" s="5">
        <f t="shared" si="397"/>
        <v>0</v>
      </c>
      <c r="AY113" s="5">
        <f t="shared" si="397"/>
        <v>0</v>
      </c>
      <c r="AZ113" s="5">
        <f t="shared" ref="AZ113:BB115" si="398">SUM(P$113:P$115)</f>
        <v>0</v>
      </c>
      <c r="BA113" s="5">
        <f t="shared" si="398"/>
        <v>0</v>
      </c>
      <c r="BB113" s="14">
        <f t="shared" si="398"/>
        <v>0</v>
      </c>
      <c r="BC113" s="5">
        <f t="shared" ref="BC113:BN115" si="399">SUM(S$113:S$115)</f>
        <v>0</v>
      </c>
      <c r="BD113" s="5">
        <f t="shared" si="399"/>
        <v>0</v>
      </c>
      <c r="BE113" s="5">
        <f t="shared" si="399"/>
        <v>0</v>
      </c>
      <c r="BF113" s="5">
        <f t="shared" si="399"/>
        <v>0</v>
      </c>
      <c r="BG113" s="5">
        <f t="shared" si="399"/>
        <v>0</v>
      </c>
      <c r="BH113" s="5">
        <f t="shared" si="399"/>
        <v>0</v>
      </c>
      <c r="BI113" s="5">
        <f t="shared" si="399"/>
        <v>0</v>
      </c>
      <c r="BJ113" s="5">
        <f t="shared" si="399"/>
        <v>0</v>
      </c>
      <c r="BK113" s="5">
        <f t="shared" si="399"/>
        <v>0</v>
      </c>
      <c r="BL113" s="5">
        <f t="shared" si="399"/>
        <v>0</v>
      </c>
      <c r="BM113" s="5">
        <f t="shared" si="399"/>
        <v>0</v>
      </c>
      <c r="BN113" s="5">
        <f t="shared" si="399"/>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1"/>
        <v>0</v>
      </c>
      <c r="CB113" s="5">
        <f t="shared" si="382"/>
        <v>0</v>
      </c>
      <c r="CC113" s="5">
        <f t="shared" si="383"/>
        <v>0</v>
      </c>
      <c r="CD113" s="5">
        <f t="shared" si="384"/>
        <v>0</v>
      </c>
      <c r="CE113" s="5">
        <f t="shared" si="385"/>
        <v>0</v>
      </c>
      <c r="CF113" s="5">
        <f t="shared" si="386"/>
        <v>0</v>
      </c>
      <c r="CG113" s="5">
        <f t="shared" si="387"/>
        <v>0</v>
      </c>
      <c r="CH113" s="5">
        <f t="shared" si="388"/>
        <v>0</v>
      </c>
      <c r="CI113" s="5">
        <f t="shared" si="389"/>
        <v>0</v>
      </c>
      <c r="CJ113" s="5">
        <f t="shared" si="370"/>
        <v>0</v>
      </c>
      <c r="CK113" s="5">
        <f t="shared" si="371"/>
        <v>0</v>
      </c>
      <c r="CL113" s="5">
        <f t="shared" si="372"/>
        <v>0</v>
      </c>
      <c r="CM113" s="5">
        <f t="shared" si="373"/>
        <v>0</v>
      </c>
      <c r="CN113" s="5">
        <f t="shared" si="373"/>
        <v>0</v>
      </c>
      <c r="CO113" s="5">
        <f t="shared" si="373"/>
        <v>0</v>
      </c>
      <c r="CP113" s="5">
        <f t="shared" si="373"/>
        <v>0</v>
      </c>
      <c r="CQ113" s="5">
        <f t="shared" si="373"/>
        <v>0</v>
      </c>
      <c r="CR113" s="5">
        <f t="shared" si="373"/>
        <v>0</v>
      </c>
      <c r="CS113" s="5">
        <f t="shared" si="390"/>
        <v>0</v>
      </c>
      <c r="CT113" s="5">
        <f t="shared" si="374"/>
        <v>0</v>
      </c>
      <c r="CU113" s="5">
        <f t="shared" si="375"/>
        <v>0</v>
      </c>
      <c r="CV113" s="5">
        <f t="shared" si="376"/>
        <v>0</v>
      </c>
      <c r="CW113" s="5">
        <f t="shared" si="377"/>
        <v>0</v>
      </c>
      <c r="CX113" s="5">
        <f t="shared" si="377"/>
        <v>0</v>
      </c>
      <c r="CY113" s="13">
        <f t="shared" si="248"/>
        <v>100</v>
      </c>
      <c r="CZ113" s="5">
        <f t="shared" si="249"/>
        <v>96</v>
      </c>
      <c r="DA113" s="5">
        <f t="shared" si="250"/>
        <v>1</v>
      </c>
      <c r="DB113" s="5">
        <f t="shared" si="251"/>
        <v>0</v>
      </c>
      <c r="DC113" s="5">
        <f t="shared" si="252"/>
        <v>0</v>
      </c>
      <c r="DD113" s="5">
        <f t="shared" si="253"/>
        <v>1</v>
      </c>
      <c r="DE113" s="5">
        <f t="shared" si="254"/>
        <v>5</v>
      </c>
      <c r="DF113" s="5">
        <f t="shared" si="255"/>
        <v>7</v>
      </c>
      <c r="DG113" s="5">
        <f t="shared" si="256"/>
        <v>83</v>
      </c>
      <c r="DH113" s="5">
        <f t="shared" si="317"/>
        <v>0</v>
      </c>
      <c r="DI113" s="5">
        <f t="shared" si="318"/>
        <v>0</v>
      </c>
      <c r="DJ113" s="14">
        <f t="shared" si="319"/>
        <v>0</v>
      </c>
    </row>
    <row r="114" spans="1:114" x14ac:dyDescent="0.25">
      <c r="A114" s="1" t="s">
        <v>125</v>
      </c>
      <c r="B114" s="1" t="str">
        <f t="shared" si="281"/>
        <v>Q4 2025-26</v>
      </c>
      <c r="C114" s="149" t="s">
        <v>91</v>
      </c>
      <c r="D114" s="149" t="str">
        <f t="shared" si="330"/>
        <v>2025-26February</v>
      </c>
      <c r="E114" s="67" t="s">
        <v>113</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8"/>
        <v>0</v>
      </c>
      <c r="AN114" s="129">
        <f t="shared" si="379"/>
        <v>0</v>
      </c>
      <c r="AO114" s="129">
        <f t="shared" si="379"/>
        <v>0</v>
      </c>
      <c r="AP114" s="129">
        <f t="shared" si="379"/>
        <v>0</v>
      </c>
      <c r="AQ114" s="13">
        <f>SUM(G$113:G$115)</f>
        <v>0</v>
      </c>
      <c r="AR114" s="5">
        <f t="shared" ref="AR114:AY115" si="400">SUM(H$113:H$115)</f>
        <v>0</v>
      </c>
      <c r="AS114" s="5">
        <f t="shared" si="400"/>
        <v>0</v>
      </c>
      <c r="AT114" s="5">
        <f t="shared" si="400"/>
        <v>0</v>
      </c>
      <c r="AU114" s="5">
        <f t="shared" si="400"/>
        <v>0</v>
      </c>
      <c r="AV114" s="5">
        <f t="shared" si="400"/>
        <v>0</v>
      </c>
      <c r="AW114" s="5">
        <f t="shared" si="400"/>
        <v>0</v>
      </c>
      <c r="AX114" s="5">
        <f t="shared" si="400"/>
        <v>0</v>
      </c>
      <c r="AY114" s="5">
        <f t="shared" si="400"/>
        <v>0</v>
      </c>
      <c r="AZ114" s="5">
        <f t="shared" si="398"/>
        <v>0</v>
      </c>
      <c r="BA114" s="5">
        <f t="shared" si="398"/>
        <v>0</v>
      </c>
      <c r="BB114" s="14">
        <f t="shared" si="398"/>
        <v>0</v>
      </c>
      <c r="BC114" s="5">
        <f t="shared" si="399"/>
        <v>0</v>
      </c>
      <c r="BD114" s="5">
        <f t="shared" si="399"/>
        <v>0</v>
      </c>
      <c r="BE114" s="5">
        <f t="shared" si="399"/>
        <v>0</v>
      </c>
      <c r="BF114" s="5">
        <f t="shared" si="399"/>
        <v>0</v>
      </c>
      <c r="BG114" s="5">
        <f t="shared" si="399"/>
        <v>0</v>
      </c>
      <c r="BH114" s="5">
        <f t="shared" si="399"/>
        <v>0</v>
      </c>
      <c r="BI114" s="5">
        <f t="shared" si="399"/>
        <v>0</v>
      </c>
      <c r="BJ114" s="5">
        <f t="shared" si="399"/>
        <v>0</v>
      </c>
      <c r="BK114" s="5">
        <f t="shared" si="399"/>
        <v>0</v>
      </c>
      <c r="BL114" s="5">
        <f t="shared" si="399"/>
        <v>0</v>
      </c>
      <c r="BM114" s="5">
        <f t="shared" si="399"/>
        <v>0</v>
      </c>
      <c r="BN114" s="5">
        <f t="shared" si="399"/>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1"/>
        <v>0</v>
      </c>
      <c r="CB114" s="5">
        <f t="shared" si="382"/>
        <v>0</v>
      </c>
      <c r="CC114" s="5">
        <f t="shared" si="383"/>
        <v>0</v>
      </c>
      <c r="CD114" s="5">
        <f t="shared" si="384"/>
        <v>0</v>
      </c>
      <c r="CE114" s="5">
        <f t="shared" si="385"/>
        <v>0</v>
      </c>
      <c r="CF114" s="5">
        <f t="shared" si="386"/>
        <v>0</v>
      </c>
      <c r="CG114" s="5">
        <f t="shared" si="387"/>
        <v>0</v>
      </c>
      <c r="CH114" s="5">
        <f t="shared" si="388"/>
        <v>0</v>
      </c>
      <c r="CI114" s="5">
        <f t="shared" si="389"/>
        <v>0</v>
      </c>
      <c r="CJ114" s="5">
        <f t="shared" si="370"/>
        <v>0</v>
      </c>
      <c r="CK114" s="5">
        <f t="shared" si="371"/>
        <v>0</v>
      </c>
      <c r="CL114" s="5">
        <f t="shared" si="372"/>
        <v>0</v>
      </c>
      <c r="CM114" s="5">
        <f t="shared" si="373"/>
        <v>0</v>
      </c>
      <c r="CN114" s="5">
        <f t="shared" si="373"/>
        <v>0</v>
      </c>
      <c r="CO114" s="5">
        <f t="shared" si="373"/>
        <v>0</v>
      </c>
      <c r="CP114" s="5">
        <f t="shared" si="373"/>
        <v>0</v>
      </c>
      <c r="CQ114" s="5">
        <f t="shared" si="373"/>
        <v>0</v>
      </c>
      <c r="CR114" s="5">
        <f t="shared" si="373"/>
        <v>0</v>
      </c>
      <c r="CS114" s="5">
        <f t="shared" si="390"/>
        <v>0</v>
      </c>
      <c r="CT114" s="5">
        <f t="shared" si="374"/>
        <v>0</v>
      </c>
      <c r="CU114" s="5">
        <f t="shared" si="375"/>
        <v>0</v>
      </c>
      <c r="CV114" s="5">
        <f t="shared" si="376"/>
        <v>0</v>
      </c>
      <c r="CW114" s="5">
        <f t="shared" si="377"/>
        <v>0</v>
      </c>
      <c r="CX114" s="5">
        <f t="shared" si="377"/>
        <v>0</v>
      </c>
      <c r="CY114" s="13">
        <f t="shared" si="248"/>
        <v>100</v>
      </c>
      <c r="CZ114" s="5">
        <f t="shared" si="249"/>
        <v>96</v>
      </c>
      <c r="DA114" s="5">
        <f t="shared" si="250"/>
        <v>1</v>
      </c>
      <c r="DB114" s="5">
        <f t="shared" si="251"/>
        <v>0</v>
      </c>
      <c r="DC114" s="5">
        <f t="shared" si="252"/>
        <v>0</v>
      </c>
      <c r="DD114" s="5">
        <f t="shared" si="253"/>
        <v>1</v>
      </c>
      <c r="DE114" s="5">
        <f t="shared" si="254"/>
        <v>5</v>
      </c>
      <c r="DF114" s="5">
        <f t="shared" si="255"/>
        <v>7</v>
      </c>
      <c r="DG114" s="5">
        <f t="shared" si="256"/>
        <v>83</v>
      </c>
      <c r="DH114" s="5">
        <f t="shared" si="317"/>
        <v>0</v>
      </c>
      <c r="DI114" s="5">
        <f t="shared" si="318"/>
        <v>0</v>
      </c>
      <c r="DJ114" s="14">
        <f t="shared" si="319"/>
        <v>0</v>
      </c>
    </row>
    <row r="115" spans="1:114" x14ac:dyDescent="0.25">
      <c r="A115" s="1" t="s">
        <v>125</v>
      </c>
      <c r="B115" s="1" t="str">
        <f t="shared" si="281"/>
        <v>Q4 2025-26</v>
      </c>
      <c r="C115" s="149" t="s">
        <v>92</v>
      </c>
      <c r="D115" s="149" t="str">
        <f t="shared" si="330"/>
        <v>2025-26March</v>
      </c>
      <c r="E115" s="67" t="s">
        <v>113</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8"/>
        <v>0</v>
      </c>
      <c r="AN115" s="132">
        <f t="shared" si="379"/>
        <v>0</v>
      </c>
      <c r="AO115" s="132">
        <f t="shared" si="379"/>
        <v>0</v>
      </c>
      <c r="AP115" s="132">
        <f t="shared" si="379"/>
        <v>0</v>
      </c>
      <c r="AQ115" s="13">
        <f>SUM(G$113:G$115)</f>
        <v>0</v>
      </c>
      <c r="AR115" s="5">
        <f t="shared" si="400"/>
        <v>0</v>
      </c>
      <c r="AS115" s="5">
        <f t="shared" si="400"/>
        <v>0</v>
      </c>
      <c r="AT115" s="5">
        <f t="shared" si="400"/>
        <v>0</v>
      </c>
      <c r="AU115" s="5">
        <f t="shared" si="400"/>
        <v>0</v>
      </c>
      <c r="AV115" s="5">
        <f t="shared" si="400"/>
        <v>0</v>
      </c>
      <c r="AW115" s="5">
        <f t="shared" si="400"/>
        <v>0</v>
      </c>
      <c r="AX115" s="5">
        <f t="shared" si="400"/>
        <v>0</v>
      </c>
      <c r="AY115" s="5">
        <f t="shared" si="400"/>
        <v>0</v>
      </c>
      <c r="AZ115" s="5">
        <f t="shared" si="398"/>
        <v>0</v>
      </c>
      <c r="BA115" s="5">
        <f t="shared" si="398"/>
        <v>0</v>
      </c>
      <c r="BB115" s="14">
        <f t="shared" si="398"/>
        <v>0</v>
      </c>
      <c r="BC115" s="5">
        <f t="shared" si="399"/>
        <v>0</v>
      </c>
      <c r="BD115" s="5">
        <f t="shared" si="399"/>
        <v>0</v>
      </c>
      <c r="BE115" s="5">
        <f t="shared" si="399"/>
        <v>0</v>
      </c>
      <c r="BF115" s="5">
        <f t="shared" si="399"/>
        <v>0</v>
      </c>
      <c r="BG115" s="5">
        <f t="shared" si="399"/>
        <v>0</v>
      </c>
      <c r="BH115" s="5">
        <f t="shared" si="399"/>
        <v>0</v>
      </c>
      <c r="BI115" s="5">
        <f t="shared" si="399"/>
        <v>0</v>
      </c>
      <c r="BJ115" s="5">
        <f t="shared" si="399"/>
        <v>0</v>
      </c>
      <c r="BK115" s="5">
        <f t="shared" si="399"/>
        <v>0</v>
      </c>
      <c r="BL115" s="5">
        <f t="shared" si="399"/>
        <v>0</v>
      </c>
      <c r="BM115" s="5">
        <f t="shared" si="399"/>
        <v>0</v>
      </c>
      <c r="BN115" s="5">
        <f t="shared" si="399"/>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1"/>
        <v>0</v>
      </c>
      <c r="CB115" s="5">
        <f t="shared" si="382"/>
        <v>0</v>
      </c>
      <c r="CC115" s="5">
        <f t="shared" si="383"/>
        <v>0</v>
      </c>
      <c r="CD115" s="5">
        <f t="shared" si="384"/>
        <v>0</v>
      </c>
      <c r="CE115" s="5">
        <f t="shared" si="385"/>
        <v>0</v>
      </c>
      <c r="CF115" s="5">
        <f t="shared" si="386"/>
        <v>0</v>
      </c>
      <c r="CG115" s="5">
        <f t="shared" si="387"/>
        <v>0</v>
      </c>
      <c r="CH115" s="5">
        <f t="shared" si="388"/>
        <v>0</v>
      </c>
      <c r="CI115" s="5">
        <f t="shared" si="389"/>
        <v>0</v>
      </c>
      <c r="CJ115" s="5">
        <f t="shared" si="370"/>
        <v>0</v>
      </c>
      <c r="CK115" s="5">
        <f t="shared" si="371"/>
        <v>0</v>
      </c>
      <c r="CL115" s="5">
        <f t="shared" si="372"/>
        <v>0</v>
      </c>
      <c r="CM115" s="5">
        <f t="shared" si="373"/>
        <v>0</v>
      </c>
      <c r="CN115" s="5">
        <f t="shared" si="373"/>
        <v>0</v>
      </c>
      <c r="CO115" s="5">
        <f t="shared" si="373"/>
        <v>0</v>
      </c>
      <c r="CP115" s="5">
        <f t="shared" si="373"/>
        <v>0</v>
      </c>
      <c r="CQ115" s="5">
        <f t="shared" si="373"/>
        <v>0</v>
      </c>
      <c r="CR115" s="5">
        <f t="shared" si="373"/>
        <v>0</v>
      </c>
      <c r="CS115" s="5">
        <f t="shared" si="390"/>
        <v>0</v>
      </c>
      <c r="CT115" s="5">
        <f t="shared" si="374"/>
        <v>0</v>
      </c>
      <c r="CU115" s="5">
        <f t="shared" si="375"/>
        <v>0</v>
      </c>
      <c r="CV115" s="5">
        <f t="shared" si="376"/>
        <v>0</v>
      </c>
      <c r="CW115" s="5">
        <f t="shared" si="377"/>
        <v>0</v>
      </c>
      <c r="CX115" s="5">
        <f t="shared" si="377"/>
        <v>0</v>
      </c>
      <c r="CY115" s="13">
        <f t="shared" si="248"/>
        <v>100</v>
      </c>
      <c r="CZ115" s="5">
        <f t="shared" si="249"/>
        <v>96</v>
      </c>
      <c r="DA115" s="5">
        <f t="shared" si="250"/>
        <v>1</v>
      </c>
      <c r="DB115" s="5">
        <f t="shared" si="251"/>
        <v>0</v>
      </c>
      <c r="DC115" s="5">
        <f t="shared" si="252"/>
        <v>0</v>
      </c>
      <c r="DD115" s="5">
        <f t="shared" si="253"/>
        <v>1</v>
      </c>
      <c r="DE115" s="5">
        <f t="shared" si="254"/>
        <v>5</v>
      </c>
      <c r="DF115" s="5">
        <f t="shared" si="255"/>
        <v>7</v>
      </c>
      <c r="DG115" s="5">
        <f t="shared" si="256"/>
        <v>83</v>
      </c>
      <c r="DH115" s="5">
        <f t="shared" si="317"/>
        <v>0</v>
      </c>
      <c r="DI115" s="5">
        <f t="shared" si="318"/>
        <v>0</v>
      </c>
      <c r="DJ115" s="14">
        <f t="shared" si="319"/>
        <v>0</v>
      </c>
    </row>
    <row r="116" spans="1:114" x14ac:dyDescent="0.25">
      <c r="A116" s="1" t="s">
        <v>122</v>
      </c>
      <c r="B116" s="1" t="str">
        <f t="shared" si="281"/>
        <v>Q1 2026-27</v>
      </c>
      <c r="C116" s="1" t="s">
        <v>97</v>
      </c>
      <c r="D116" s="149" t="str">
        <f t="shared" si="330"/>
        <v>2026-27April</v>
      </c>
      <c r="E116" s="185" t="s">
        <v>114</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8"/>
        <v>0</v>
      </c>
      <c r="AN116" s="129">
        <f t="shared" si="379"/>
        <v>0</v>
      </c>
      <c r="AO116" s="129">
        <f t="shared" si="379"/>
        <v>0</v>
      </c>
      <c r="AP116" s="129">
        <f t="shared" si="379"/>
        <v>0</v>
      </c>
      <c r="AQ116" s="13">
        <f t="shared" ref="AQ116:AY116" si="401">SUM(G$116:G$118)</f>
        <v>0</v>
      </c>
      <c r="AR116" s="5">
        <f t="shared" si="401"/>
        <v>0</v>
      </c>
      <c r="AS116" s="5">
        <f t="shared" si="401"/>
        <v>0</v>
      </c>
      <c r="AT116" s="5">
        <f t="shared" si="401"/>
        <v>0</v>
      </c>
      <c r="AU116" s="5">
        <f t="shared" si="401"/>
        <v>0</v>
      </c>
      <c r="AV116" s="5">
        <f t="shared" si="401"/>
        <v>0</v>
      </c>
      <c r="AW116" s="5">
        <f t="shared" si="401"/>
        <v>0</v>
      </c>
      <c r="AX116" s="5">
        <f t="shared" si="401"/>
        <v>0</v>
      </c>
      <c r="AY116" s="5">
        <f t="shared" si="401"/>
        <v>0</v>
      </c>
      <c r="AZ116" s="5">
        <f t="shared" ref="AZ116:BB118" si="402">SUM(P$116:P$118)</f>
        <v>0</v>
      </c>
      <c r="BA116" s="5">
        <f t="shared" si="402"/>
        <v>0</v>
      </c>
      <c r="BB116" s="14">
        <f t="shared" si="402"/>
        <v>0</v>
      </c>
      <c r="BC116" s="5">
        <f t="shared" ref="BC116:BN118" si="403">SUM(S$116:S$118)</f>
        <v>0</v>
      </c>
      <c r="BD116" s="5">
        <f t="shared" si="403"/>
        <v>0</v>
      </c>
      <c r="BE116" s="5">
        <f t="shared" si="403"/>
        <v>0</v>
      </c>
      <c r="BF116" s="5">
        <f t="shared" si="403"/>
        <v>0</v>
      </c>
      <c r="BG116" s="5">
        <f t="shared" si="403"/>
        <v>0</v>
      </c>
      <c r="BH116" s="5">
        <f t="shared" si="403"/>
        <v>0</v>
      </c>
      <c r="BI116" s="5">
        <f t="shared" si="403"/>
        <v>0</v>
      </c>
      <c r="BJ116" s="5">
        <f t="shared" si="403"/>
        <v>0</v>
      </c>
      <c r="BK116" s="5">
        <f t="shared" si="403"/>
        <v>0</v>
      </c>
      <c r="BL116" s="5">
        <f t="shared" si="403"/>
        <v>0</v>
      </c>
      <c r="BM116" s="5">
        <f t="shared" si="403"/>
        <v>0</v>
      </c>
      <c r="BN116" s="5">
        <f t="shared" si="403"/>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4">SUM(G$116:G$127)</f>
        <v>0</v>
      </c>
      <c r="CB116" s="5">
        <f t="shared" si="404"/>
        <v>0</v>
      </c>
      <c r="CC116" s="5">
        <f t="shared" si="404"/>
        <v>0</v>
      </c>
      <c r="CD116" s="5">
        <f t="shared" si="404"/>
        <v>0</v>
      </c>
      <c r="CE116" s="5">
        <f t="shared" si="404"/>
        <v>0</v>
      </c>
      <c r="CF116" s="5">
        <f t="shared" si="404"/>
        <v>0</v>
      </c>
      <c r="CG116" s="5">
        <f t="shared" si="404"/>
        <v>0</v>
      </c>
      <c r="CH116" s="5">
        <f t="shared" si="404"/>
        <v>0</v>
      </c>
      <c r="CI116" s="5">
        <f t="shared" si="404"/>
        <v>0</v>
      </c>
      <c r="CJ116" s="5">
        <f t="shared" ref="CJ116:CJ127" si="405">SUM(P$116:P$127)</f>
        <v>0</v>
      </c>
      <c r="CK116" s="5">
        <f t="shared" ref="CK116:CK127" si="406">SUM(Q$116:Q$127)</f>
        <v>0</v>
      </c>
      <c r="CL116" s="5">
        <f t="shared" ref="CL116:CL127" si="407">SUM(R$116:R$127)</f>
        <v>0</v>
      </c>
      <c r="CM116" s="5">
        <f t="shared" ref="CM116:CR127" si="408">SUM(S$116:S$127)</f>
        <v>0</v>
      </c>
      <c r="CN116" s="5">
        <f t="shared" si="408"/>
        <v>0</v>
      </c>
      <c r="CO116" s="5">
        <f t="shared" si="408"/>
        <v>0</v>
      </c>
      <c r="CP116" s="5">
        <f t="shared" si="408"/>
        <v>0</v>
      </c>
      <c r="CQ116" s="5">
        <f t="shared" si="408"/>
        <v>0</v>
      </c>
      <c r="CR116" s="5">
        <f t="shared" si="408"/>
        <v>0</v>
      </c>
      <c r="CS116" s="5">
        <f>SUM(Y$116:Y$127)</f>
        <v>0</v>
      </c>
      <c r="CT116" s="5">
        <f t="shared" ref="CT116:CT127" si="409">SUM(Z$116:Z$127)</f>
        <v>0</v>
      </c>
      <c r="CU116" s="5">
        <f t="shared" ref="CU116:CU127" si="410">SUM(AA$116:AA$127)</f>
        <v>0</v>
      </c>
      <c r="CV116" s="5">
        <f t="shared" ref="CV116:CV127" si="411">SUM(AB$116:AB$127)</f>
        <v>0</v>
      </c>
      <c r="CW116" s="5">
        <f t="shared" ref="CW116:CX127" si="412">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122</v>
      </c>
      <c r="B117" s="1" t="str">
        <f t="shared" si="281"/>
        <v>Q1 2026-27</v>
      </c>
      <c r="C117" s="1" t="s">
        <v>15</v>
      </c>
      <c r="D117" s="149" t="str">
        <f t="shared" si="330"/>
        <v>2026-27May</v>
      </c>
      <c r="E117" s="67" t="s">
        <v>114</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8"/>
        <v>0</v>
      </c>
      <c r="AN117" s="129">
        <f t="shared" si="379"/>
        <v>0</v>
      </c>
      <c r="AO117" s="129">
        <f t="shared" si="379"/>
        <v>0</v>
      </c>
      <c r="AP117" s="129">
        <f t="shared" si="379"/>
        <v>0</v>
      </c>
      <c r="AQ117" s="13">
        <f>SUM(G$116:G$118)</f>
        <v>0</v>
      </c>
      <c r="AR117" s="5">
        <f t="shared" ref="AR117:AY118" si="413">SUM(H$116:H$118)</f>
        <v>0</v>
      </c>
      <c r="AS117" s="5">
        <f t="shared" si="413"/>
        <v>0</v>
      </c>
      <c r="AT117" s="5">
        <f t="shared" si="413"/>
        <v>0</v>
      </c>
      <c r="AU117" s="5">
        <f t="shared" si="413"/>
        <v>0</v>
      </c>
      <c r="AV117" s="5">
        <f t="shared" si="413"/>
        <v>0</v>
      </c>
      <c r="AW117" s="5">
        <f t="shared" si="413"/>
        <v>0</v>
      </c>
      <c r="AX117" s="5">
        <f t="shared" si="413"/>
        <v>0</v>
      </c>
      <c r="AY117" s="5">
        <f t="shared" si="413"/>
        <v>0</v>
      </c>
      <c r="AZ117" s="5">
        <f t="shared" si="402"/>
        <v>0</v>
      </c>
      <c r="BA117" s="5">
        <f t="shared" si="402"/>
        <v>0</v>
      </c>
      <c r="BB117" s="14">
        <f t="shared" si="402"/>
        <v>0</v>
      </c>
      <c r="BC117" s="5">
        <f t="shared" si="403"/>
        <v>0</v>
      </c>
      <c r="BD117" s="5">
        <f t="shared" si="403"/>
        <v>0</v>
      </c>
      <c r="BE117" s="5">
        <f t="shared" si="403"/>
        <v>0</v>
      </c>
      <c r="BF117" s="5">
        <f t="shared" si="403"/>
        <v>0</v>
      </c>
      <c r="BG117" s="5">
        <f t="shared" si="403"/>
        <v>0</v>
      </c>
      <c r="BH117" s="5">
        <f t="shared" si="403"/>
        <v>0</v>
      </c>
      <c r="BI117" s="5">
        <f t="shared" si="403"/>
        <v>0</v>
      </c>
      <c r="BJ117" s="5">
        <f t="shared" si="403"/>
        <v>0</v>
      </c>
      <c r="BK117" s="5">
        <f t="shared" si="403"/>
        <v>0</v>
      </c>
      <c r="BL117" s="5">
        <f t="shared" si="403"/>
        <v>0</v>
      </c>
      <c r="BM117" s="5">
        <f t="shared" si="403"/>
        <v>0</v>
      </c>
      <c r="BN117" s="5">
        <f t="shared" si="403"/>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4">SUM(G$116:G$127)</f>
        <v>0</v>
      </c>
      <c r="CB117" s="5">
        <f t="shared" ref="CB117:CB127" si="415">SUM(H$116:H$127)</f>
        <v>0</v>
      </c>
      <c r="CC117" s="5">
        <f t="shared" ref="CC117:CC127" si="416">SUM(I$116:I$127)</f>
        <v>0</v>
      </c>
      <c r="CD117" s="5">
        <f t="shared" ref="CD117:CD127" si="417">SUM(J$116:J$127)</f>
        <v>0</v>
      </c>
      <c r="CE117" s="5">
        <f t="shared" ref="CE117:CE127" si="418">SUM(K$116:K$127)</f>
        <v>0</v>
      </c>
      <c r="CF117" s="5">
        <f t="shared" ref="CF117:CF127" si="419">SUM(L$116:L$127)</f>
        <v>0</v>
      </c>
      <c r="CG117" s="5">
        <f t="shared" ref="CG117:CG127" si="420">SUM(M$116:M$127)</f>
        <v>0</v>
      </c>
      <c r="CH117" s="5">
        <f t="shared" ref="CH117:CH127" si="421">SUM(N$116:N$127)</f>
        <v>0</v>
      </c>
      <c r="CI117" s="5">
        <f t="shared" ref="CI117:CI127" si="422">SUM(O$116:O$127)</f>
        <v>0</v>
      </c>
      <c r="CJ117" s="5">
        <f t="shared" si="405"/>
        <v>0</v>
      </c>
      <c r="CK117" s="5">
        <f t="shared" si="406"/>
        <v>0</v>
      </c>
      <c r="CL117" s="5">
        <f t="shared" si="407"/>
        <v>0</v>
      </c>
      <c r="CM117" s="5">
        <f t="shared" si="408"/>
        <v>0</v>
      </c>
      <c r="CN117" s="5">
        <f t="shared" si="408"/>
        <v>0</v>
      </c>
      <c r="CO117" s="5">
        <f t="shared" si="408"/>
        <v>0</v>
      </c>
      <c r="CP117" s="5">
        <f t="shared" si="408"/>
        <v>0</v>
      </c>
      <c r="CQ117" s="5">
        <f t="shared" si="408"/>
        <v>0</v>
      </c>
      <c r="CR117" s="5">
        <f t="shared" si="408"/>
        <v>0</v>
      </c>
      <c r="CS117" s="5">
        <f t="shared" ref="CS117:CS127" si="423">SUM(Y$116:Y$127)</f>
        <v>0</v>
      </c>
      <c r="CT117" s="5">
        <f t="shared" si="409"/>
        <v>0</v>
      </c>
      <c r="CU117" s="5">
        <f t="shared" si="410"/>
        <v>0</v>
      </c>
      <c r="CV117" s="5">
        <f t="shared" si="411"/>
        <v>0</v>
      </c>
      <c r="CW117" s="5">
        <f t="shared" si="412"/>
        <v>0</v>
      </c>
      <c r="CX117" s="5">
        <f t="shared" si="412"/>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122</v>
      </c>
      <c r="B118" s="1" t="str">
        <f t="shared" si="281"/>
        <v>Q1 2026-27</v>
      </c>
      <c r="C118" s="1" t="s">
        <v>83</v>
      </c>
      <c r="D118" s="149" t="str">
        <f t="shared" si="330"/>
        <v>2026-27June</v>
      </c>
      <c r="E118" s="67" t="s">
        <v>114</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8"/>
        <v>0</v>
      </c>
      <c r="AN118" s="129">
        <f t="shared" si="379"/>
        <v>0</v>
      </c>
      <c r="AO118" s="129">
        <f t="shared" si="379"/>
        <v>0</v>
      </c>
      <c r="AP118" s="129">
        <f t="shared" si="379"/>
        <v>0</v>
      </c>
      <c r="AQ118" s="13">
        <f>SUM(G$116:G$118)</f>
        <v>0</v>
      </c>
      <c r="AR118" s="5">
        <f t="shared" si="413"/>
        <v>0</v>
      </c>
      <c r="AS118" s="5">
        <f t="shared" si="413"/>
        <v>0</v>
      </c>
      <c r="AT118" s="5">
        <f t="shared" si="413"/>
        <v>0</v>
      </c>
      <c r="AU118" s="5">
        <f t="shared" si="413"/>
        <v>0</v>
      </c>
      <c r="AV118" s="5">
        <f t="shared" si="413"/>
        <v>0</v>
      </c>
      <c r="AW118" s="5">
        <f t="shared" si="413"/>
        <v>0</v>
      </c>
      <c r="AX118" s="5">
        <f t="shared" si="413"/>
        <v>0</v>
      </c>
      <c r="AY118" s="5">
        <f t="shared" si="413"/>
        <v>0</v>
      </c>
      <c r="AZ118" s="5">
        <f t="shared" si="402"/>
        <v>0</v>
      </c>
      <c r="BA118" s="5">
        <f t="shared" si="402"/>
        <v>0</v>
      </c>
      <c r="BB118" s="14">
        <f t="shared" si="402"/>
        <v>0</v>
      </c>
      <c r="BC118" s="5">
        <f t="shared" si="403"/>
        <v>0</v>
      </c>
      <c r="BD118" s="5">
        <f t="shared" si="403"/>
        <v>0</v>
      </c>
      <c r="BE118" s="5">
        <f t="shared" si="403"/>
        <v>0</v>
      </c>
      <c r="BF118" s="5">
        <f t="shared" si="403"/>
        <v>0</v>
      </c>
      <c r="BG118" s="5">
        <f t="shared" si="403"/>
        <v>0</v>
      </c>
      <c r="BH118" s="5">
        <f t="shared" si="403"/>
        <v>0</v>
      </c>
      <c r="BI118" s="5">
        <f t="shared" si="403"/>
        <v>0</v>
      </c>
      <c r="BJ118" s="5">
        <f t="shared" si="403"/>
        <v>0</v>
      </c>
      <c r="BK118" s="5">
        <f t="shared" si="403"/>
        <v>0</v>
      </c>
      <c r="BL118" s="5">
        <f t="shared" si="403"/>
        <v>0</v>
      </c>
      <c r="BM118" s="5">
        <f t="shared" si="403"/>
        <v>0</v>
      </c>
      <c r="BN118" s="5">
        <f t="shared" si="403"/>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4"/>
        <v>0</v>
      </c>
      <c r="CB118" s="5">
        <f t="shared" si="415"/>
        <v>0</v>
      </c>
      <c r="CC118" s="5">
        <f t="shared" si="416"/>
        <v>0</v>
      </c>
      <c r="CD118" s="5">
        <f t="shared" si="417"/>
        <v>0</v>
      </c>
      <c r="CE118" s="5">
        <f t="shared" si="418"/>
        <v>0</v>
      </c>
      <c r="CF118" s="5">
        <f t="shared" si="419"/>
        <v>0</v>
      </c>
      <c r="CG118" s="5">
        <f t="shared" si="420"/>
        <v>0</v>
      </c>
      <c r="CH118" s="5">
        <f t="shared" si="421"/>
        <v>0</v>
      </c>
      <c r="CI118" s="5">
        <f t="shared" si="422"/>
        <v>0</v>
      </c>
      <c r="CJ118" s="5">
        <f t="shared" si="405"/>
        <v>0</v>
      </c>
      <c r="CK118" s="5">
        <f t="shared" si="406"/>
        <v>0</v>
      </c>
      <c r="CL118" s="5">
        <f t="shared" si="407"/>
        <v>0</v>
      </c>
      <c r="CM118" s="5">
        <f t="shared" si="408"/>
        <v>0</v>
      </c>
      <c r="CN118" s="5">
        <f t="shared" si="408"/>
        <v>0</v>
      </c>
      <c r="CO118" s="5">
        <f t="shared" si="408"/>
        <v>0</v>
      </c>
      <c r="CP118" s="5">
        <f t="shared" si="408"/>
        <v>0</v>
      </c>
      <c r="CQ118" s="5">
        <f t="shared" si="408"/>
        <v>0</v>
      </c>
      <c r="CR118" s="5">
        <f t="shared" si="408"/>
        <v>0</v>
      </c>
      <c r="CS118" s="5">
        <f t="shared" si="423"/>
        <v>0</v>
      </c>
      <c r="CT118" s="5">
        <f t="shared" si="409"/>
        <v>0</v>
      </c>
      <c r="CU118" s="5">
        <f t="shared" si="410"/>
        <v>0</v>
      </c>
      <c r="CV118" s="5">
        <f t="shared" si="411"/>
        <v>0</v>
      </c>
      <c r="CW118" s="5">
        <f t="shared" si="412"/>
        <v>0</v>
      </c>
      <c r="CX118" s="5">
        <f t="shared" si="412"/>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123</v>
      </c>
      <c r="B119" s="1" t="str">
        <f t="shared" si="281"/>
        <v>Q2 2026-27</v>
      </c>
      <c r="C119" s="1" t="s">
        <v>84</v>
      </c>
      <c r="D119" s="149" t="str">
        <f t="shared" si="330"/>
        <v>2026-27July</v>
      </c>
      <c r="E119" s="67" t="s">
        <v>114</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8"/>
        <v>0</v>
      </c>
      <c r="AN119" s="132">
        <f t="shared" si="379"/>
        <v>0</v>
      </c>
      <c r="AO119" s="132">
        <f t="shared" si="379"/>
        <v>0</v>
      </c>
      <c r="AP119" s="132">
        <f t="shared" si="379"/>
        <v>0</v>
      </c>
      <c r="AQ119" s="13">
        <f t="shared" ref="AQ119:AZ121" si="424">SUM(G$119:G$121)</f>
        <v>0</v>
      </c>
      <c r="AR119" s="5">
        <f t="shared" si="424"/>
        <v>0</v>
      </c>
      <c r="AS119" s="5">
        <f t="shared" si="424"/>
        <v>0</v>
      </c>
      <c r="AT119" s="5">
        <f t="shared" si="424"/>
        <v>0</v>
      </c>
      <c r="AU119" s="5">
        <f t="shared" si="424"/>
        <v>0</v>
      </c>
      <c r="AV119" s="5">
        <f t="shared" si="424"/>
        <v>0</v>
      </c>
      <c r="AW119" s="5">
        <f t="shared" si="424"/>
        <v>0</v>
      </c>
      <c r="AX119" s="5">
        <f t="shared" si="424"/>
        <v>0</v>
      </c>
      <c r="AY119" s="5">
        <f t="shared" si="424"/>
        <v>0</v>
      </c>
      <c r="AZ119" s="5">
        <f t="shared" si="424"/>
        <v>0</v>
      </c>
      <c r="BA119" s="5">
        <f t="shared" ref="BA119:BJ121" si="425">SUM(Q$119:Q$121)</f>
        <v>0</v>
      </c>
      <c r="BB119" s="14">
        <f t="shared" si="425"/>
        <v>0</v>
      </c>
      <c r="BC119" s="5">
        <f t="shared" si="425"/>
        <v>0</v>
      </c>
      <c r="BD119" s="5">
        <f t="shared" si="425"/>
        <v>0</v>
      </c>
      <c r="BE119" s="5">
        <f t="shared" si="425"/>
        <v>0</v>
      </c>
      <c r="BF119" s="5">
        <f t="shared" si="425"/>
        <v>0</v>
      </c>
      <c r="BG119" s="5">
        <f t="shared" si="425"/>
        <v>0</v>
      </c>
      <c r="BH119" s="5">
        <f t="shared" si="425"/>
        <v>0</v>
      </c>
      <c r="BI119" s="5">
        <f t="shared" si="425"/>
        <v>0</v>
      </c>
      <c r="BJ119" s="5">
        <f t="shared" si="425"/>
        <v>0</v>
      </c>
      <c r="BK119" s="5">
        <f t="shared" ref="BK119:BN121" si="426">SUM(AA$119:AA$121)</f>
        <v>0</v>
      </c>
      <c r="BL119" s="5">
        <f t="shared" si="426"/>
        <v>0</v>
      </c>
      <c r="BM119" s="5">
        <f t="shared" si="426"/>
        <v>0</v>
      </c>
      <c r="BN119" s="5">
        <f t="shared" si="426"/>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4"/>
        <v>0</v>
      </c>
      <c r="CB119" s="5">
        <f t="shared" si="415"/>
        <v>0</v>
      </c>
      <c r="CC119" s="5">
        <f t="shared" si="416"/>
        <v>0</v>
      </c>
      <c r="CD119" s="5">
        <f t="shared" si="417"/>
        <v>0</v>
      </c>
      <c r="CE119" s="5">
        <f t="shared" si="418"/>
        <v>0</v>
      </c>
      <c r="CF119" s="5">
        <f t="shared" si="419"/>
        <v>0</v>
      </c>
      <c r="CG119" s="5">
        <f t="shared" si="420"/>
        <v>0</v>
      </c>
      <c r="CH119" s="5">
        <f t="shared" si="421"/>
        <v>0</v>
      </c>
      <c r="CI119" s="5">
        <f t="shared" si="422"/>
        <v>0</v>
      </c>
      <c r="CJ119" s="5">
        <f t="shared" si="405"/>
        <v>0</v>
      </c>
      <c r="CK119" s="5">
        <f t="shared" si="406"/>
        <v>0</v>
      </c>
      <c r="CL119" s="5">
        <f t="shared" si="407"/>
        <v>0</v>
      </c>
      <c r="CM119" s="5">
        <f t="shared" si="408"/>
        <v>0</v>
      </c>
      <c r="CN119" s="5">
        <f t="shared" si="408"/>
        <v>0</v>
      </c>
      <c r="CO119" s="5">
        <f t="shared" si="408"/>
        <v>0</v>
      </c>
      <c r="CP119" s="5">
        <f t="shared" si="408"/>
        <v>0</v>
      </c>
      <c r="CQ119" s="5">
        <f t="shared" si="408"/>
        <v>0</v>
      </c>
      <c r="CR119" s="5">
        <f t="shared" si="408"/>
        <v>0</v>
      </c>
      <c r="CS119" s="5">
        <f t="shared" si="423"/>
        <v>0</v>
      </c>
      <c r="CT119" s="5">
        <f t="shared" si="409"/>
        <v>0</v>
      </c>
      <c r="CU119" s="5">
        <f t="shared" si="410"/>
        <v>0</v>
      </c>
      <c r="CV119" s="5">
        <f t="shared" si="411"/>
        <v>0</v>
      </c>
      <c r="CW119" s="5">
        <f t="shared" si="412"/>
        <v>0</v>
      </c>
      <c r="CX119" s="5">
        <f t="shared" si="412"/>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123</v>
      </c>
      <c r="B120" s="1" t="str">
        <f t="shared" si="281"/>
        <v>Q2 2026-27</v>
      </c>
      <c r="C120" s="1" t="s">
        <v>85</v>
      </c>
      <c r="D120" s="149" t="str">
        <f t="shared" si="330"/>
        <v>2026-27August</v>
      </c>
      <c r="E120" s="67" t="s">
        <v>114</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8"/>
        <v>0</v>
      </c>
      <c r="AN120" s="129">
        <f t="shared" si="379"/>
        <v>0</v>
      </c>
      <c r="AO120" s="129">
        <f t="shared" si="379"/>
        <v>0</v>
      </c>
      <c r="AP120" s="129">
        <f t="shared" si="379"/>
        <v>0</v>
      </c>
      <c r="AQ120" s="13">
        <f t="shared" si="424"/>
        <v>0</v>
      </c>
      <c r="AR120" s="5">
        <f t="shared" si="424"/>
        <v>0</v>
      </c>
      <c r="AS120" s="5">
        <f t="shared" si="424"/>
        <v>0</v>
      </c>
      <c r="AT120" s="5">
        <f t="shared" si="424"/>
        <v>0</v>
      </c>
      <c r="AU120" s="5">
        <f t="shared" si="424"/>
        <v>0</v>
      </c>
      <c r="AV120" s="5">
        <f t="shared" si="424"/>
        <v>0</v>
      </c>
      <c r="AW120" s="5">
        <f t="shared" si="424"/>
        <v>0</v>
      </c>
      <c r="AX120" s="5">
        <f t="shared" si="424"/>
        <v>0</v>
      </c>
      <c r="AY120" s="5">
        <f t="shared" si="424"/>
        <v>0</v>
      </c>
      <c r="AZ120" s="5">
        <f t="shared" si="424"/>
        <v>0</v>
      </c>
      <c r="BA120" s="5">
        <f t="shared" si="425"/>
        <v>0</v>
      </c>
      <c r="BB120" s="14">
        <f t="shared" si="425"/>
        <v>0</v>
      </c>
      <c r="BC120" s="5">
        <f t="shared" si="425"/>
        <v>0</v>
      </c>
      <c r="BD120" s="5">
        <f t="shared" si="425"/>
        <v>0</v>
      </c>
      <c r="BE120" s="5">
        <f t="shared" si="425"/>
        <v>0</v>
      </c>
      <c r="BF120" s="5">
        <f t="shared" si="425"/>
        <v>0</v>
      </c>
      <c r="BG120" s="5">
        <f t="shared" si="425"/>
        <v>0</v>
      </c>
      <c r="BH120" s="5">
        <f t="shared" si="425"/>
        <v>0</v>
      </c>
      <c r="BI120" s="5">
        <f t="shared" si="425"/>
        <v>0</v>
      </c>
      <c r="BJ120" s="5">
        <f t="shared" si="425"/>
        <v>0</v>
      </c>
      <c r="BK120" s="5">
        <f t="shared" si="426"/>
        <v>0</v>
      </c>
      <c r="BL120" s="5">
        <f t="shared" si="426"/>
        <v>0</v>
      </c>
      <c r="BM120" s="5">
        <f t="shared" si="426"/>
        <v>0</v>
      </c>
      <c r="BN120" s="5">
        <f t="shared" si="426"/>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4"/>
        <v>0</v>
      </c>
      <c r="CB120" s="5">
        <f t="shared" si="415"/>
        <v>0</v>
      </c>
      <c r="CC120" s="5">
        <f t="shared" si="416"/>
        <v>0</v>
      </c>
      <c r="CD120" s="5">
        <f t="shared" si="417"/>
        <v>0</v>
      </c>
      <c r="CE120" s="5">
        <f t="shared" si="418"/>
        <v>0</v>
      </c>
      <c r="CF120" s="5">
        <f t="shared" si="419"/>
        <v>0</v>
      </c>
      <c r="CG120" s="5">
        <f t="shared" si="420"/>
        <v>0</v>
      </c>
      <c r="CH120" s="5">
        <f t="shared" si="421"/>
        <v>0</v>
      </c>
      <c r="CI120" s="5">
        <f t="shared" si="422"/>
        <v>0</v>
      </c>
      <c r="CJ120" s="5">
        <f t="shared" si="405"/>
        <v>0</v>
      </c>
      <c r="CK120" s="5">
        <f t="shared" si="406"/>
        <v>0</v>
      </c>
      <c r="CL120" s="5">
        <f t="shared" si="407"/>
        <v>0</v>
      </c>
      <c r="CM120" s="5">
        <f t="shared" si="408"/>
        <v>0</v>
      </c>
      <c r="CN120" s="5">
        <f t="shared" si="408"/>
        <v>0</v>
      </c>
      <c r="CO120" s="5">
        <f t="shared" si="408"/>
        <v>0</v>
      </c>
      <c r="CP120" s="5">
        <f t="shared" si="408"/>
        <v>0</v>
      </c>
      <c r="CQ120" s="5">
        <f t="shared" si="408"/>
        <v>0</v>
      </c>
      <c r="CR120" s="5">
        <f t="shared" si="408"/>
        <v>0</v>
      </c>
      <c r="CS120" s="5">
        <f t="shared" si="423"/>
        <v>0</v>
      </c>
      <c r="CT120" s="5">
        <f t="shared" si="409"/>
        <v>0</v>
      </c>
      <c r="CU120" s="5">
        <f t="shared" si="410"/>
        <v>0</v>
      </c>
      <c r="CV120" s="5">
        <f t="shared" si="411"/>
        <v>0</v>
      </c>
      <c r="CW120" s="5">
        <f t="shared" si="412"/>
        <v>0</v>
      </c>
      <c r="CX120" s="5">
        <f t="shared" si="412"/>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123</v>
      </c>
      <c r="B121" s="1" t="str">
        <f t="shared" si="281"/>
        <v>Q2 2026-27</v>
      </c>
      <c r="C121" s="1" t="s">
        <v>86</v>
      </c>
      <c r="D121" s="149" t="str">
        <f t="shared" si="330"/>
        <v>2026-27September</v>
      </c>
      <c r="E121" s="67" t="s">
        <v>114</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8"/>
        <v>0</v>
      </c>
      <c r="AN121" s="129">
        <f t="shared" ref="AN121:AP127" si="427">P120</f>
        <v>0</v>
      </c>
      <c r="AO121" s="129">
        <f t="shared" si="427"/>
        <v>0</v>
      </c>
      <c r="AP121" s="129">
        <f t="shared" si="427"/>
        <v>0</v>
      </c>
      <c r="AQ121" s="13">
        <f t="shared" si="424"/>
        <v>0</v>
      </c>
      <c r="AR121" s="5">
        <f t="shared" si="424"/>
        <v>0</v>
      </c>
      <c r="AS121" s="5">
        <f t="shared" si="424"/>
        <v>0</v>
      </c>
      <c r="AT121" s="5">
        <f t="shared" si="424"/>
        <v>0</v>
      </c>
      <c r="AU121" s="5">
        <f t="shared" si="424"/>
        <v>0</v>
      </c>
      <c r="AV121" s="5">
        <f t="shared" si="424"/>
        <v>0</v>
      </c>
      <c r="AW121" s="5">
        <f t="shared" si="424"/>
        <v>0</v>
      </c>
      <c r="AX121" s="5">
        <f t="shared" si="424"/>
        <v>0</v>
      </c>
      <c r="AY121" s="5">
        <f t="shared" si="424"/>
        <v>0</v>
      </c>
      <c r="AZ121" s="5">
        <f t="shared" si="424"/>
        <v>0</v>
      </c>
      <c r="BA121" s="5">
        <f t="shared" si="425"/>
        <v>0</v>
      </c>
      <c r="BB121" s="14">
        <f t="shared" si="425"/>
        <v>0</v>
      </c>
      <c r="BC121" s="5">
        <f t="shared" si="425"/>
        <v>0</v>
      </c>
      <c r="BD121" s="5">
        <f t="shared" si="425"/>
        <v>0</v>
      </c>
      <c r="BE121" s="5">
        <f t="shared" si="425"/>
        <v>0</v>
      </c>
      <c r="BF121" s="5">
        <f t="shared" si="425"/>
        <v>0</v>
      </c>
      <c r="BG121" s="5">
        <f t="shared" si="425"/>
        <v>0</v>
      </c>
      <c r="BH121" s="5">
        <f t="shared" si="425"/>
        <v>0</v>
      </c>
      <c r="BI121" s="5">
        <f t="shared" si="425"/>
        <v>0</v>
      </c>
      <c r="BJ121" s="5">
        <f t="shared" si="425"/>
        <v>0</v>
      </c>
      <c r="BK121" s="5">
        <f t="shared" si="426"/>
        <v>0</v>
      </c>
      <c r="BL121" s="5">
        <f t="shared" si="426"/>
        <v>0</v>
      </c>
      <c r="BM121" s="5">
        <f t="shared" si="426"/>
        <v>0</v>
      </c>
      <c r="BN121" s="5">
        <f t="shared" si="426"/>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4"/>
        <v>0</v>
      </c>
      <c r="CB121" s="5">
        <f t="shared" si="415"/>
        <v>0</v>
      </c>
      <c r="CC121" s="5">
        <f t="shared" si="416"/>
        <v>0</v>
      </c>
      <c r="CD121" s="5">
        <f t="shared" si="417"/>
        <v>0</v>
      </c>
      <c r="CE121" s="5">
        <f t="shared" si="418"/>
        <v>0</v>
      </c>
      <c r="CF121" s="5">
        <f t="shared" si="419"/>
        <v>0</v>
      </c>
      <c r="CG121" s="5">
        <f t="shared" si="420"/>
        <v>0</v>
      </c>
      <c r="CH121" s="5">
        <f t="shared" si="421"/>
        <v>0</v>
      </c>
      <c r="CI121" s="5">
        <f t="shared" si="422"/>
        <v>0</v>
      </c>
      <c r="CJ121" s="5">
        <f t="shared" si="405"/>
        <v>0</v>
      </c>
      <c r="CK121" s="5">
        <f t="shared" si="406"/>
        <v>0</v>
      </c>
      <c r="CL121" s="5">
        <f t="shared" si="407"/>
        <v>0</v>
      </c>
      <c r="CM121" s="5">
        <f t="shared" si="408"/>
        <v>0</v>
      </c>
      <c r="CN121" s="5">
        <f t="shared" si="408"/>
        <v>0</v>
      </c>
      <c r="CO121" s="5">
        <f t="shared" si="408"/>
        <v>0</v>
      </c>
      <c r="CP121" s="5">
        <f t="shared" si="408"/>
        <v>0</v>
      </c>
      <c r="CQ121" s="5">
        <f t="shared" si="408"/>
        <v>0</v>
      </c>
      <c r="CR121" s="5">
        <f t="shared" si="408"/>
        <v>0</v>
      </c>
      <c r="CS121" s="5">
        <f t="shared" si="423"/>
        <v>0</v>
      </c>
      <c r="CT121" s="5">
        <f t="shared" si="409"/>
        <v>0</v>
      </c>
      <c r="CU121" s="5">
        <f t="shared" si="410"/>
        <v>0</v>
      </c>
      <c r="CV121" s="5">
        <f t="shared" si="411"/>
        <v>0</v>
      </c>
      <c r="CW121" s="5">
        <f t="shared" si="412"/>
        <v>0</v>
      </c>
      <c r="CX121" s="5">
        <f t="shared" si="412"/>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124</v>
      </c>
      <c r="B122" s="1" t="str">
        <f t="shared" si="281"/>
        <v>Q3 2026-27</v>
      </c>
      <c r="C122" s="1" t="s">
        <v>87</v>
      </c>
      <c r="D122" s="149" t="str">
        <f t="shared" si="330"/>
        <v>2026-27October</v>
      </c>
      <c r="E122" s="67" t="s">
        <v>114</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8"/>
        <v>0</v>
      </c>
      <c r="AN122" s="129">
        <f t="shared" si="427"/>
        <v>0</v>
      </c>
      <c r="AO122" s="129">
        <f t="shared" si="427"/>
        <v>0</v>
      </c>
      <c r="AP122" s="129">
        <f t="shared" si="427"/>
        <v>0</v>
      </c>
      <c r="AQ122" s="13">
        <f t="shared" ref="AQ122:AY122" si="428">SUM(G$122:G$124)</f>
        <v>0</v>
      </c>
      <c r="AR122" s="5">
        <f t="shared" si="428"/>
        <v>0</v>
      </c>
      <c r="AS122" s="5">
        <f t="shared" si="428"/>
        <v>0</v>
      </c>
      <c r="AT122" s="5">
        <f t="shared" si="428"/>
        <v>0</v>
      </c>
      <c r="AU122" s="5">
        <f t="shared" si="428"/>
        <v>0</v>
      </c>
      <c r="AV122" s="5">
        <f t="shared" si="428"/>
        <v>0</v>
      </c>
      <c r="AW122" s="5">
        <f t="shared" si="428"/>
        <v>0</v>
      </c>
      <c r="AX122" s="5">
        <f t="shared" si="428"/>
        <v>0</v>
      </c>
      <c r="AY122" s="5">
        <f t="shared" si="428"/>
        <v>0</v>
      </c>
      <c r="AZ122" s="5">
        <f t="shared" ref="AZ122:BB124" si="429">SUM(P$122:P$124)</f>
        <v>0</v>
      </c>
      <c r="BA122" s="5">
        <f t="shared" si="429"/>
        <v>0</v>
      </c>
      <c r="BB122" s="14">
        <f t="shared" si="429"/>
        <v>0</v>
      </c>
      <c r="BC122" s="5">
        <f t="shared" ref="BC122:BN124" si="430">SUM(S$122:S$124)</f>
        <v>0</v>
      </c>
      <c r="BD122" s="5">
        <f t="shared" si="430"/>
        <v>0</v>
      </c>
      <c r="BE122" s="5">
        <f t="shared" si="430"/>
        <v>0</v>
      </c>
      <c r="BF122" s="5">
        <f t="shared" si="430"/>
        <v>0</v>
      </c>
      <c r="BG122" s="5">
        <f t="shared" si="430"/>
        <v>0</v>
      </c>
      <c r="BH122" s="5">
        <f t="shared" si="430"/>
        <v>0</v>
      </c>
      <c r="BI122" s="5">
        <f t="shared" si="430"/>
        <v>0</v>
      </c>
      <c r="BJ122" s="5">
        <f t="shared" si="430"/>
        <v>0</v>
      </c>
      <c r="BK122" s="5">
        <f t="shared" si="430"/>
        <v>0</v>
      </c>
      <c r="BL122" s="5">
        <f t="shared" si="430"/>
        <v>0</v>
      </c>
      <c r="BM122" s="5">
        <f t="shared" si="430"/>
        <v>0</v>
      </c>
      <c r="BN122" s="5">
        <f t="shared" si="430"/>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4"/>
        <v>0</v>
      </c>
      <c r="CB122" s="5">
        <f t="shared" si="415"/>
        <v>0</v>
      </c>
      <c r="CC122" s="5">
        <f t="shared" si="416"/>
        <v>0</v>
      </c>
      <c r="CD122" s="5">
        <f t="shared" si="417"/>
        <v>0</v>
      </c>
      <c r="CE122" s="5">
        <f t="shared" si="418"/>
        <v>0</v>
      </c>
      <c r="CF122" s="5">
        <f t="shared" si="419"/>
        <v>0</v>
      </c>
      <c r="CG122" s="5">
        <f t="shared" si="420"/>
        <v>0</v>
      </c>
      <c r="CH122" s="5">
        <f t="shared" si="421"/>
        <v>0</v>
      </c>
      <c r="CI122" s="5">
        <f t="shared" si="422"/>
        <v>0</v>
      </c>
      <c r="CJ122" s="5">
        <f t="shared" si="405"/>
        <v>0</v>
      </c>
      <c r="CK122" s="5">
        <f t="shared" si="406"/>
        <v>0</v>
      </c>
      <c r="CL122" s="5">
        <f t="shared" si="407"/>
        <v>0</v>
      </c>
      <c r="CM122" s="5">
        <f t="shared" si="408"/>
        <v>0</v>
      </c>
      <c r="CN122" s="5">
        <f t="shared" si="408"/>
        <v>0</v>
      </c>
      <c r="CO122" s="5">
        <f t="shared" si="408"/>
        <v>0</v>
      </c>
      <c r="CP122" s="5">
        <f t="shared" si="408"/>
        <v>0</v>
      </c>
      <c r="CQ122" s="5">
        <f t="shared" si="408"/>
        <v>0</v>
      </c>
      <c r="CR122" s="5">
        <f t="shared" si="408"/>
        <v>0</v>
      </c>
      <c r="CS122" s="5">
        <f t="shared" si="423"/>
        <v>0</v>
      </c>
      <c r="CT122" s="5">
        <f t="shared" si="409"/>
        <v>0</v>
      </c>
      <c r="CU122" s="5">
        <f t="shared" si="410"/>
        <v>0</v>
      </c>
      <c r="CV122" s="5">
        <f t="shared" si="411"/>
        <v>0</v>
      </c>
      <c r="CW122" s="5">
        <f t="shared" si="412"/>
        <v>0</v>
      </c>
      <c r="CX122" s="5">
        <f t="shared" si="412"/>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124</v>
      </c>
      <c r="B123" s="1" t="str">
        <f t="shared" si="281"/>
        <v>Q3 2026-27</v>
      </c>
      <c r="C123" s="1" t="s">
        <v>88</v>
      </c>
      <c r="D123" s="149" t="str">
        <f t="shared" si="330"/>
        <v>2026-27November</v>
      </c>
      <c r="E123" s="67" t="s">
        <v>114</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8"/>
        <v>0</v>
      </c>
      <c r="AN123" s="132">
        <f t="shared" si="427"/>
        <v>0</v>
      </c>
      <c r="AO123" s="132">
        <f t="shared" si="427"/>
        <v>0</v>
      </c>
      <c r="AP123" s="132">
        <f t="shared" si="427"/>
        <v>0</v>
      </c>
      <c r="AQ123" s="13">
        <f>SUM(G$122:G$124)</f>
        <v>0</v>
      </c>
      <c r="AR123" s="5">
        <f t="shared" ref="AR123:AY124" si="431">SUM(H$122:H$124)</f>
        <v>0</v>
      </c>
      <c r="AS123" s="5">
        <f t="shared" si="431"/>
        <v>0</v>
      </c>
      <c r="AT123" s="5">
        <f t="shared" si="431"/>
        <v>0</v>
      </c>
      <c r="AU123" s="5">
        <f t="shared" si="431"/>
        <v>0</v>
      </c>
      <c r="AV123" s="5">
        <f t="shared" si="431"/>
        <v>0</v>
      </c>
      <c r="AW123" s="5">
        <f t="shared" si="431"/>
        <v>0</v>
      </c>
      <c r="AX123" s="5">
        <f t="shared" si="431"/>
        <v>0</v>
      </c>
      <c r="AY123" s="5">
        <f t="shared" si="431"/>
        <v>0</v>
      </c>
      <c r="AZ123" s="5">
        <f t="shared" si="429"/>
        <v>0</v>
      </c>
      <c r="BA123" s="5">
        <f t="shared" si="429"/>
        <v>0</v>
      </c>
      <c r="BB123" s="14">
        <f t="shared" si="429"/>
        <v>0</v>
      </c>
      <c r="BC123" s="5">
        <f t="shared" si="430"/>
        <v>0</v>
      </c>
      <c r="BD123" s="5">
        <f t="shared" si="430"/>
        <v>0</v>
      </c>
      <c r="BE123" s="5">
        <f t="shared" si="430"/>
        <v>0</v>
      </c>
      <c r="BF123" s="5">
        <f t="shared" si="430"/>
        <v>0</v>
      </c>
      <c r="BG123" s="5">
        <f t="shared" si="430"/>
        <v>0</v>
      </c>
      <c r="BH123" s="5">
        <f t="shared" si="430"/>
        <v>0</v>
      </c>
      <c r="BI123" s="5">
        <f t="shared" si="430"/>
        <v>0</v>
      </c>
      <c r="BJ123" s="5">
        <f t="shared" si="430"/>
        <v>0</v>
      </c>
      <c r="BK123" s="5">
        <f t="shared" si="430"/>
        <v>0</v>
      </c>
      <c r="BL123" s="5">
        <f t="shared" si="430"/>
        <v>0</v>
      </c>
      <c r="BM123" s="5">
        <f t="shared" si="430"/>
        <v>0</v>
      </c>
      <c r="BN123" s="5">
        <f t="shared" si="430"/>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4"/>
        <v>0</v>
      </c>
      <c r="CB123" s="5">
        <f t="shared" si="415"/>
        <v>0</v>
      </c>
      <c r="CC123" s="5">
        <f t="shared" si="416"/>
        <v>0</v>
      </c>
      <c r="CD123" s="5">
        <f t="shared" si="417"/>
        <v>0</v>
      </c>
      <c r="CE123" s="5">
        <f t="shared" si="418"/>
        <v>0</v>
      </c>
      <c r="CF123" s="5">
        <f t="shared" si="419"/>
        <v>0</v>
      </c>
      <c r="CG123" s="5">
        <f t="shared" si="420"/>
        <v>0</v>
      </c>
      <c r="CH123" s="5">
        <f t="shared" si="421"/>
        <v>0</v>
      </c>
      <c r="CI123" s="5">
        <f t="shared" si="422"/>
        <v>0</v>
      </c>
      <c r="CJ123" s="5">
        <f t="shared" si="405"/>
        <v>0</v>
      </c>
      <c r="CK123" s="5">
        <f t="shared" si="406"/>
        <v>0</v>
      </c>
      <c r="CL123" s="5">
        <f t="shared" si="407"/>
        <v>0</v>
      </c>
      <c r="CM123" s="5">
        <f t="shared" si="408"/>
        <v>0</v>
      </c>
      <c r="CN123" s="5">
        <f t="shared" si="408"/>
        <v>0</v>
      </c>
      <c r="CO123" s="5">
        <f t="shared" si="408"/>
        <v>0</v>
      </c>
      <c r="CP123" s="5">
        <f t="shared" si="408"/>
        <v>0</v>
      </c>
      <c r="CQ123" s="5">
        <f t="shared" si="408"/>
        <v>0</v>
      </c>
      <c r="CR123" s="5">
        <f t="shared" si="408"/>
        <v>0</v>
      </c>
      <c r="CS123" s="5">
        <f t="shared" si="423"/>
        <v>0</v>
      </c>
      <c r="CT123" s="5">
        <f t="shared" si="409"/>
        <v>0</v>
      </c>
      <c r="CU123" s="5">
        <f t="shared" si="410"/>
        <v>0</v>
      </c>
      <c r="CV123" s="5">
        <f t="shared" si="411"/>
        <v>0</v>
      </c>
      <c r="CW123" s="5">
        <f t="shared" si="412"/>
        <v>0</v>
      </c>
      <c r="CX123" s="5">
        <f t="shared" si="412"/>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124</v>
      </c>
      <c r="B124" s="1" t="str">
        <f t="shared" si="281"/>
        <v>Q3 2026-27</v>
      </c>
      <c r="C124" s="149" t="s">
        <v>89</v>
      </c>
      <c r="D124" s="149" t="str">
        <f t="shared" si="330"/>
        <v>2026-27December</v>
      </c>
      <c r="E124" s="67" t="s">
        <v>114</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8"/>
        <v>0</v>
      </c>
      <c r="AN124" s="129">
        <f t="shared" si="427"/>
        <v>0</v>
      </c>
      <c r="AO124" s="129">
        <f t="shared" si="427"/>
        <v>0</v>
      </c>
      <c r="AP124" s="129">
        <f t="shared" si="427"/>
        <v>0</v>
      </c>
      <c r="AQ124" s="13">
        <f>SUM(G$122:G$124)</f>
        <v>0</v>
      </c>
      <c r="AR124" s="5">
        <f t="shared" si="431"/>
        <v>0</v>
      </c>
      <c r="AS124" s="5">
        <f t="shared" si="431"/>
        <v>0</v>
      </c>
      <c r="AT124" s="5">
        <f t="shared" si="431"/>
        <v>0</v>
      </c>
      <c r="AU124" s="5">
        <f t="shared" si="431"/>
        <v>0</v>
      </c>
      <c r="AV124" s="5">
        <f t="shared" si="431"/>
        <v>0</v>
      </c>
      <c r="AW124" s="5">
        <f t="shared" si="431"/>
        <v>0</v>
      </c>
      <c r="AX124" s="5">
        <f t="shared" si="431"/>
        <v>0</v>
      </c>
      <c r="AY124" s="5">
        <f t="shared" si="431"/>
        <v>0</v>
      </c>
      <c r="AZ124" s="5">
        <f t="shared" si="429"/>
        <v>0</v>
      </c>
      <c r="BA124" s="5">
        <f t="shared" si="429"/>
        <v>0</v>
      </c>
      <c r="BB124" s="14">
        <f t="shared" si="429"/>
        <v>0</v>
      </c>
      <c r="BC124" s="5">
        <f t="shared" si="430"/>
        <v>0</v>
      </c>
      <c r="BD124" s="5">
        <f t="shared" si="430"/>
        <v>0</v>
      </c>
      <c r="BE124" s="5">
        <f t="shared" si="430"/>
        <v>0</v>
      </c>
      <c r="BF124" s="5">
        <f t="shared" si="430"/>
        <v>0</v>
      </c>
      <c r="BG124" s="5">
        <f t="shared" si="430"/>
        <v>0</v>
      </c>
      <c r="BH124" s="5">
        <f t="shared" si="430"/>
        <v>0</v>
      </c>
      <c r="BI124" s="5">
        <f t="shared" si="430"/>
        <v>0</v>
      </c>
      <c r="BJ124" s="5">
        <f t="shared" si="430"/>
        <v>0</v>
      </c>
      <c r="BK124" s="5">
        <f t="shared" si="430"/>
        <v>0</v>
      </c>
      <c r="BL124" s="5">
        <f t="shared" si="430"/>
        <v>0</v>
      </c>
      <c r="BM124" s="5">
        <f t="shared" si="430"/>
        <v>0</v>
      </c>
      <c r="BN124" s="5">
        <f t="shared" si="430"/>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4"/>
        <v>0</v>
      </c>
      <c r="CB124" s="5">
        <f t="shared" si="415"/>
        <v>0</v>
      </c>
      <c r="CC124" s="5">
        <f t="shared" si="416"/>
        <v>0</v>
      </c>
      <c r="CD124" s="5">
        <f t="shared" si="417"/>
        <v>0</v>
      </c>
      <c r="CE124" s="5">
        <f t="shared" si="418"/>
        <v>0</v>
      </c>
      <c r="CF124" s="5">
        <f t="shared" si="419"/>
        <v>0</v>
      </c>
      <c r="CG124" s="5">
        <f t="shared" si="420"/>
        <v>0</v>
      </c>
      <c r="CH124" s="5">
        <f t="shared" si="421"/>
        <v>0</v>
      </c>
      <c r="CI124" s="5">
        <f t="shared" si="422"/>
        <v>0</v>
      </c>
      <c r="CJ124" s="5">
        <f t="shared" si="405"/>
        <v>0</v>
      </c>
      <c r="CK124" s="5">
        <f t="shared" si="406"/>
        <v>0</v>
      </c>
      <c r="CL124" s="5">
        <f t="shared" si="407"/>
        <v>0</v>
      </c>
      <c r="CM124" s="5">
        <f t="shared" si="408"/>
        <v>0</v>
      </c>
      <c r="CN124" s="5">
        <f t="shared" si="408"/>
        <v>0</v>
      </c>
      <c r="CO124" s="5">
        <f t="shared" si="408"/>
        <v>0</v>
      </c>
      <c r="CP124" s="5">
        <f t="shared" si="408"/>
        <v>0</v>
      </c>
      <c r="CQ124" s="5">
        <f t="shared" si="408"/>
        <v>0</v>
      </c>
      <c r="CR124" s="5">
        <f t="shared" si="408"/>
        <v>0</v>
      </c>
      <c r="CS124" s="5">
        <f t="shared" si="423"/>
        <v>0</v>
      </c>
      <c r="CT124" s="5">
        <f t="shared" si="409"/>
        <v>0</v>
      </c>
      <c r="CU124" s="5">
        <f t="shared" si="410"/>
        <v>0</v>
      </c>
      <c r="CV124" s="5">
        <f t="shared" si="411"/>
        <v>0</v>
      </c>
      <c r="CW124" s="5">
        <f t="shared" si="412"/>
        <v>0</v>
      </c>
      <c r="CX124" s="5">
        <f t="shared" si="412"/>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125</v>
      </c>
      <c r="B125" s="1" t="str">
        <f t="shared" si="281"/>
        <v>Q4 2026-27</v>
      </c>
      <c r="C125" s="149" t="s">
        <v>90</v>
      </c>
      <c r="D125" s="149" t="str">
        <f t="shared" si="330"/>
        <v>2026-27January</v>
      </c>
      <c r="E125" s="67" t="s">
        <v>114</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8"/>
        <v>0</v>
      </c>
      <c r="AN125" s="129">
        <f t="shared" si="427"/>
        <v>0</v>
      </c>
      <c r="AO125" s="129">
        <f t="shared" si="427"/>
        <v>0</v>
      </c>
      <c r="AP125" s="129">
        <f t="shared" si="427"/>
        <v>0</v>
      </c>
      <c r="AQ125" s="13">
        <f t="shared" ref="AQ125:AY125" si="432">SUM(G$125:G$127)</f>
        <v>0</v>
      </c>
      <c r="AR125" s="5">
        <f t="shared" si="432"/>
        <v>0</v>
      </c>
      <c r="AS125" s="5">
        <f t="shared" si="432"/>
        <v>0</v>
      </c>
      <c r="AT125" s="5">
        <f t="shared" si="432"/>
        <v>0</v>
      </c>
      <c r="AU125" s="5">
        <f t="shared" si="432"/>
        <v>0</v>
      </c>
      <c r="AV125" s="5">
        <f t="shared" si="432"/>
        <v>0</v>
      </c>
      <c r="AW125" s="5">
        <f t="shared" si="432"/>
        <v>0</v>
      </c>
      <c r="AX125" s="5">
        <f t="shared" si="432"/>
        <v>0</v>
      </c>
      <c r="AY125" s="5">
        <f t="shared" si="432"/>
        <v>0</v>
      </c>
      <c r="AZ125" s="5">
        <f t="shared" ref="AZ125:BB127" si="433">SUM(P$125:P$127)</f>
        <v>0</v>
      </c>
      <c r="BA125" s="5">
        <f t="shared" si="433"/>
        <v>0</v>
      </c>
      <c r="BB125" s="14">
        <f t="shared" si="433"/>
        <v>0</v>
      </c>
      <c r="BC125" s="5">
        <f t="shared" ref="BC125:BN127" si="434">SUM(S$125:S$127)</f>
        <v>0</v>
      </c>
      <c r="BD125" s="5">
        <f t="shared" si="434"/>
        <v>0</v>
      </c>
      <c r="BE125" s="5">
        <f t="shared" si="434"/>
        <v>0</v>
      </c>
      <c r="BF125" s="5">
        <f t="shared" si="434"/>
        <v>0</v>
      </c>
      <c r="BG125" s="5">
        <f t="shared" si="434"/>
        <v>0</v>
      </c>
      <c r="BH125" s="5">
        <f t="shared" si="434"/>
        <v>0</v>
      </c>
      <c r="BI125" s="5">
        <f t="shared" si="434"/>
        <v>0</v>
      </c>
      <c r="BJ125" s="5">
        <f t="shared" si="434"/>
        <v>0</v>
      </c>
      <c r="BK125" s="5">
        <f t="shared" si="434"/>
        <v>0</v>
      </c>
      <c r="BL125" s="5">
        <f t="shared" si="434"/>
        <v>0</v>
      </c>
      <c r="BM125" s="5">
        <f t="shared" si="434"/>
        <v>0</v>
      </c>
      <c r="BN125" s="5">
        <f t="shared" si="434"/>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4"/>
        <v>0</v>
      </c>
      <c r="CB125" s="5">
        <f t="shared" si="415"/>
        <v>0</v>
      </c>
      <c r="CC125" s="5">
        <f t="shared" si="416"/>
        <v>0</v>
      </c>
      <c r="CD125" s="5">
        <f t="shared" si="417"/>
        <v>0</v>
      </c>
      <c r="CE125" s="5">
        <f t="shared" si="418"/>
        <v>0</v>
      </c>
      <c r="CF125" s="5">
        <f t="shared" si="419"/>
        <v>0</v>
      </c>
      <c r="CG125" s="5">
        <f t="shared" si="420"/>
        <v>0</v>
      </c>
      <c r="CH125" s="5">
        <f t="shared" si="421"/>
        <v>0</v>
      </c>
      <c r="CI125" s="5">
        <f t="shared" si="422"/>
        <v>0</v>
      </c>
      <c r="CJ125" s="5">
        <f t="shared" si="405"/>
        <v>0</v>
      </c>
      <c r="CK125" s="5">
        <f t="shared" si="406"/>
        <v>0</v>
      </c>
      <c r="CL125" s="5">
        <f t="shared" si="407"/>
        <v>0</v>
      </c>
      <c r="CM125" s="5">
        <f t="shared" si="408"/>
        <v>0</v>
      </c>
      <c r="CN125" s="5">
        <f t="shared" si="408"/>
        <v>0</v>
      </c>
      <c r="CO125" s="5">
        <f t="shared" si="408"/>
        <v>0</v>
      </c>
      <c r="CP125" s="5">
        <f t="shared" si="408"/>
        <v>0</v>
      </c>
      <c r="CQ125" s="5">
        <f t="shared" si="408"/>
        <v>0</v>
      </c>
      <c r="CR125" s="5">
        <f t="shared" si="408"/>
        <v>0</v>
      </c>
      <c r="CS125" s="5">
        <f t="shared" si="423"/>
        <v>0</v>
      </c>
      <c r="CT125" s="5">
        <f t="shared" si="409"/>
        <v>0</v>
      </c>
      <c r="CU125" s="5">
        <f t="shared" si="410"/>
        <v>0</v>
      </c>
      <c r="CV125" s="5">
        <f t="shared" si="411"/>
        <v>0</v>
      </c>
      <c r="CW125" s="5">
        <f t="shared" si="412"/>
        <v>0</v>
      </c>
      <c r="CX125" s="5">
        <f t="shared" si="412"/>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125</v>
      </c>
      <c r="B126" s="1" t="str">
        <f t="shared" si="281"/>
        <v>Q4 2026-27</v>
      </c>
      <c r="C126" s="149" t="s">
        <v>91</v>
      </c>
      <c r="D126" s="149" t="str">
        <f t="shared" si="330"/>
        <v>2026-27February</v>
      </c>
      <c r="E126" s="67" t="s">
        <v>114</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8"/>
        <v>0</v>
      </c>
      <c r="AN126" s="129">
        <f t="shared" si="427"/>
        <v>0</v>
      </c>
      <c r="AO126" s="129">
        <f t="shared" si="427"/>
        <v>0</v>
      </c>
      <c r="AP126" s="129">
        <f t="shared" si="427"/>
        <v>0</v>
      </c>
      <c r="AQ126" s="13">
        <f>SUM(G$125:G$127)</f>
        <v>0</v>
      </c>
      <c r="AR126" s="5">
        <f t="shared" ref="AR126:AY127" si="435">SUM(H$125:H$127)</f>
        <v>0</v>
      </c>
      <c r="AS126" s="5">
        <f t="shared" si="435"/>
        <v>0</v>
      </c>
      <c r="AT126" s="5">
        <f t="shared" si="435"/>
        <v>0</v>
      </c>
      <c r="AU126" s="5">
        <f t="shared" si="435"/>
        <v>0</v>
      </c>
      <c r="AV126" s="5">
        <f t="shared" si="435"/>
        <v>0</v>
      </c>
      <c r="AW126" s="5">
        <f t="shared" si="435"/>
        <v>0</v>
      </c>
      <c r="AX126" s="5">
        <f t="shared" si="435"/>
        <v>0</v>
      </c>
      <c r="AY126" s="5">
        <f t="shared" si="435"/>
        <v>0</v>
      </c>
      <c r="AZ126" s="5">
        <f t="shared" si="433"/>
        <v>0</v>
      </c>
      <c r="BA126" s="5">
        <f t="shared" si="433"/>
        <v>0</v>
      </c>
      <c r="BB126" s="14">
        <f t="shared" si="433"/>
        <v>0</v>
      </c>
      <c r="BC126" s="5">
        <f t="shared" si="434"/>
        <v>0</v>
      </c>
      <c r="BD126" s="5">
        <f t="shared" si="434"/>
        <v>0</v>
      </c>
      <c r="BE126" s="5">
        <f t="shared" si="434"/>
        <v>0</v>
      </c>
      <c r="BF126" s="5">
        <f t="shared" si="434"/>
        <v>0</v>
      </c>
      <c r="BG126" s="5">
        <f t="shared" si="434"/>
        <v>0</v>
      </c>
      <c r="BH126" s="5">
        <f t="shared" si="434"/>
        <v>0</v>
      </c>
      <c r="BI126" s="5">
        <f t="shared" si="434"/>
        <v>0</v>
      </c>
      <c r="BJ126" s="5">
        <f t="shared" si="434"/>
        <v>0</v>
      </c>
      <c r="BK126" s="5">
        <f t="shared" si="434"/>
        <v>0</v>
      </c>
      <c r="BL126" s="5">
        <f t="shared" si="434"/>
        <v>0</v>
      </c>
      <c r="BM126" s="5">
        <f t="shared" si="434"/>
        <v>0</v>
      </c>
      <c r="BN126" s="5">
        <f t="shared" si="434"/>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4"/>
        <v>0</v>
      </c>
      <c r="CB126" s="5">
        <f t="shared" si="415"/>
        <v>0</v>
      </c>
      <c r="CC126" s="5">
        <f t="shared" si="416"/>
        <v>0</v>
      </c>
      <c r="CD126" s="5">
        <f t="shared" si="417"/>
        <v>0</v>
      </c>
      <c r="CE126" s="5">
        <f t="shared" si="418"/>
        <v>0</v>
      </c>
      <c r="CF126" s="5">
        <f t="shared" si="419"/>
        <v>0</v>
      </c>
      <c r="CG126" s="5">
        <f t="shared" si="420"/>
        <v>0</v>
      </c>
      <c r="CH126" s="5">
        <f t="shared" si="421"/>
        <v>0</v>
      </c>
      <c r="CI126" s="5">
        <f t="shared" si="422"/>
        <v>0</v>
      </c>
      <c r="CJ126" s="5">
        <f t="shared" si="405"/>
        <v>0</v>
      </c>
      <c r="CK126" s="5">
        <f t="shared" si="406"/>
        <v>0</v>
      </c>
      <c r="CL126" s="5">
        <f t="shared" si="407"/>
        <v>0</v>
      </c>
      <c r="CM126" s="5">
        <f t="shared" si="408"/>
        <v>0</v>
      </c>
      <c r="CN126" s="5">
        <f t="shared" si="408"/>
        <v>0</v>
      </c>
      <c r="CO126" s="5">
        <f t="shared" si="408"/>
        <v>0</v>
      </c>
      <c r="CP126" s="5">
        <f t="shared" si="408"/>
        <v>0</v>
      </c>
      <c r="CQ126" s="5">
        <f t="shared" si="408"/>
        <v>0</v>
      </c>
      <c r="CR126" s="5">
        <f t="shared" si="408"/>
        <v>0</v>
      </c>
      <c r="CS126" s="5">
        <f t="shared" si="423"/>
        <v>0</v>
      </c>
      <c r="CT126" s="5">
        <f t="shared" si="409"/>
        <v>0</v>
      </c>
      <c r="CU126" s="5">
        <f t="shared" si="410"/>
        <v>0</v>
      </c>
      <c r="CV126" s="5">
        <f t="shared" si="411"/>
        <v>0</v>
      </c>
      <c r="CW126" s="5">
        <f t="shared" si="412"/>
        <v>0</v>
      </c>
      <c r="CX126" s="5">
        <f t="shared" si="412"/>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125</v>
      </c>
      <c r="B127" s="1" t="str">
        <f t="shared" si="281"/>
        <v>Q4 2026-27</v>
      </c>
      <c r="C127" s="149" t="s">
        <v>92</v>
      </c>
      <c r="D127" s="149" t="str">
        <f t="shared" si="330"/>
        <v>2026-27March</v>
      </c>
      <c r="E127" s="186" t="s">
        <v>114</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8"/>
        <v>0</v>
      </c>
      <c r="AN127" s="132">
        <f t="shared" si="427"/>
        <v>0</v>
      </c>
      <c r="AO127" s="132">
        <f t="shared" si="427"/>
        <v>0</v>
      </c>
      <c r="AP127" s="132">
        <f t="shared" si="427"/>
        <v>0</v>
      </c>
      <c r="AQ127" s="103">
        <f>SUM(G$125:G$127)</f>
        <v>0</v>
      </c>
      <c r="AR127" s="18">
        <f t="shared" si="435"/>
        <v>0</v>
      </c>
      <c r="AS127" s="18">
        <f t="shared" si="435"/>
        <v>0</v>
      </c>
      <c r="AT127" s="18">
        <f t="shared" si="435"/>
        <v>0</v>
      </c>
      <c r="AU127" s="18">
        <f t="shared" si="435"/>
        <v>0</v>
      </c>
      <c r="AV127" s="18">
        <f t="shared" si="435"/>
        <v>0</v>
      </c>
      <c r="AW127" s="18">
        <f t="shared" si="435"/>
        <v>0</v>
      </c>
      <c r="AX127" s="18">
        <f t="shared" si="435"/>
        <v>0</v>
      </c>
      <c r="AY127" s="18">
        <f t="shared" si="435"/>
        <v>0</v>
      </c>
      <c r="AZ127" s="18">
        <f t="shared" si="433"/>
        <v>0</v>
      </c>
      <c r="BA127" s="18">
        <f t="shared" si="433"/>
        <v>0</v>
      </c>
      <c r="BB127" s="104">
        <f t="shared" si="433"/>
        <v>0</v>
      </c>
      <c r="BC127" s="18">
        <f t="shared" si="434"/>
        <v>0</v>
      </c>
      <c r="BD127" s="18">
        <f t="shared" si="434"/>
        <v>0</v>
      </c>
      <c r="BE127" s="18">
        <f t="shared" si="434"/>
        <v>0</v>
      </c>
      <c r="BF127" s="18">
        <f t="shared" si="434"/>
        <v>0</v>
      </c>
      <c r="BG127" s="18">
        <f t="shared" si="434"/>
        <v>0</v>
      </c>
      <c r="BH127" s="18">
        <f t="shared" si="434"/>
        <v>0</v>
      </c>
      <c r="BI127" s="18">
        <f t="shared" si="434"/>
        <v>0</v>
      </c>
      <c r="BJ127" s="18">
        <f t="shared" si="434"/>
        <v>0</v>
      </c>
      <c r="BK127" s="18">
        <f t="shared" si="434"/>
        <v>0</v>
      </c>
      <c r="BL127" s="18">
        <f t="shared" si="434"/>
        <v>0</v>
      </c>
      <c r="BM127" s="18">
        <f t="shared" si="434"/>
        <v>0</v>
      </c>
      <c r="BN127" s="18">
        <f t="shared" si="434"/>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4"/>
        <v>0</v>
      </c>
      <c r="CB127" s="18">
        <f t="shared" si="415"/>
        <v>0</v>
      </c>
      <c r="CC127" s="18">
        <f t="shared" si="416"/>
        <v>0</v>
      </c>
      <c r="CD127" s="18">
        <f t="shared" si="417"/>
        <v>0</v>
      </c>
      <c r="CE127" s="18">
        <f t="shared" si="418"/>
        <v>0</v>
      </c>
      <c r="CF127" s="18">
        <f t="shared" si="419"/>
        <v>0</v>
      </c>
      <c r="CG127" s="18">
        <f t="shared" si="420"/>
        <v>0</v>
      </c>
      <c r="CH127" s="18">
        <f t="shared" si="421"/>
        <v>0</v>
      </c>
      <c r="CI127" s="18">
        <f t="shared" si="422"/>
        <v>0</v>
      </c>
      <c r="CJ127" s="18">
        <f t="shared" si="405"/>
        <v>0</v>
      </c>
      <c r="CK127" s="18">
        <f t="shared" si="406"/>
        <v>0</v>
      </c>
      <c r="CL127" s="18">
        <f t="shared" si="407"/>
        <v>0</v>
      </c>
      <c r="CM127" s="18">
        <f t="shared" si="408"/>
        <v>0</v>
      </c>
      <c r="CN127" s="18">
        <f t="shared" si="408"/>
        <v>0</v>
      </c>
      <c r="CO127" s="18">
        <f t="shared" si="408"/>
        <v>0</v>
      </c>
      <c r="CP127" s="18">
        <f t="shared" si="408"/>
        <v>0</v>
      </c>
      <c r="CQ127" s="18">
        <f t="shared" si="408"/>
        <v>0</v>
      </c>
      <c r="CR127" s="18">
        <f t="shared" si="408"/>
        <v>0</v>
      </c>
      <c r="CS127" s="18">
        <f t="shared" si="423"/>
        <v>0</v>
      </c>
      <c r="CT127" s="18">
        <f t="shared" si="409"/>
        <v>0</v>
      </c>
      <c r="CU127" s="18">
        <f t="shared" si="410"/>
        <v>0</v>
      </c>
      <c r="CV127" s="18">
        <f t="shared" si="411"/>
        <v>0</v>
      </c>
      <c r="CW127" s="18">
        <f t="shared" si="412"/>
        <v>0</v>
      </c>
      <c r="CX127" s="18">
        <f t="shared" si="412"/>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False</openByDefault>
  <xsnScope/>
</customXsn>
</file>

<file path=customXml/item4.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3.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4.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5.xml><?xml version="1.0" encoding="utf-8"?>
<ds:datastoreItem xmlns:ds="http://schemas.openxmlformats.org/officeDocument/2006/customXml" ds:itemID="{E9F701E9-70F9-419D-A326-F82D53EE7DA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Manoj Kuduvalli</cp:lastModifiedBy>
  <cp:lastPrinted>2017-02-28T12:23:14Z</cp:lastPrinted>
  <dcterms:created xsi:type="dcterms:W3CDTF">2016-11-01T10:59:36Z</dcterms:created>
  <dcterms:modified xsi:type="dcterms:W3CDTF">2024-11-25T13:55:33Z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